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7425" activeTab="1"/>
  </bookViews>
  <sheets>
    <sheet name="ALLEGATO 1" sheetId="1" r:id="rId1"/>
    <sheet name="ALLEGATO 4 " sheetId="2" r:id="rId2"/>
  </sheets>
  <definedNames>
    <definedName name="_xlnm.Print_Area" localSheetId="0">'ALLEGATO 1'!$B$1:$L$47</definedName>
  </definedNames>
  <calcPr fullCalcOnLoad="1"/>
</workbook>
</file>

<file path=xl/sharedStrings.xml><?xml version="1.0" encoding="utf-8"?>
<sst xmlns="http://schemas.openxmlformats.org/spreadsheetml/2006/main" count="180" uniqueCount="140">
  <si>
    <t>“TECNICO SUPERIORE PER L’INNOVAZIONE DI PROCESSI E PRODOTTI MECCANICI”- PIANIFICAZIONE DI MASSIMA DELLE ORE CORSO</t>
  </si>
  <si>
    <t>ALLEGATO 1</t>
  </si>
  <si>
    <t>aula</t>
  </si>
  <si>
    <t>lab.</t>
  </si>
  <si>
    <t>stage</t>
  </si>
  <si>
    <t>tutor</t>
  </si>
  <si>
    <t>Inglese di base</t>
  </si>
  <si>
    <t>Pacchetto Office (Word)</t>
  </si>
  <si>
    <t>Unità di misure e norme UNI</t>
  </si>
  <si>
    <t>Disegno tecnico</t>
  </si>
  <si>
    <t xml:space="preserve">Totale ore </t>
  </si>
  <si>
    <t>MACROAREA DI COMPETENZA</t>
  </si>
  <si>
    <t>UNITA' FORMATIVE</t>
  </si>
  <si>
    <t>COMPETENZE GENERALI DI BASE</t>
  </si>
  <si>
    <t>A</t>
  </si>
  <si>
    <t>B</t>
  </si>
  <si>
    <t>C</t>
  </si>
  <si>
    <t>D</t>
  </si>
  <si>
    <t>TOTALE ORE competenze generali di base</t>
  </si>
  <si>
    <t>E</t>
  </si>
  <si>
    <t>Tecnologia dei materiali</t>
  </si>
  <si>
    <t>F</t>
  </si>
  <si>
    <t>Progettazione/sviluppo/realizzazione di un progetto tecnico</t>
  </si>
  <si>
    <t>TOTALE GENERALE ORE CORSO</t>
  </si>
  <si>
    <t>Progetto finale individuale e/o di gruppo da svolgersi al
 termine del corso e prima dell'esame finale</t>
  </si>
  <si>
    <t>Meccanica applicata di base</t>
  </si>
  <si>
    <r>
      <t>AMBITO ORGANIZZATIVO E GESTIONALE:</t>
    </r>
    <r>
      <rPr>
        <b/>
        <sz val="8"/>
        <rFont val="Arial"/>
        <family val="2"/>
      </rPr>
      <t xml:space="preserve"> 
Conoscere e contribuire a gestire i modelli organizzativi della qualità che favoriscono l'innovazione nelle imprese del settore.</t>
    </r>
  </si>
  <si>
    <r>
      <t>AMBITO GIURIDICO ED ECONOMICO:</t>
    </r>
    <r>
      <rPr>
        <b/>
        <sz val="8"/>
        <rFont val="Arial"/>
        <family val="2"/>
      </rPr>
      <t xml:space="preserve"> 
Reperire le fonti e applicare le normative che regolano la vita dell'impresa e le sue relazioni esterne in ambito nazionale,europeo e internazionale.</t>
    </r>
  </si>
  <si>
    <r>
      <t xml:space="preserve">AMBITO SCIENTIFICO E TECNOLOGICO: 
</t>
    </r>
    <r>
      <rPr>
        <b/>
        <sz val="8"/>
        <rFont val="Arial"/>
        <family val="2"/>
      </rPr>
      <t>utilizzare gli strumenti e i modelli matematici e statistici nella descrizione e simulazione delle diverse fenomenologie dell'area di riferimento,nell'applicazione e nello sviluppio delle tecnologie appropriate.</t>
    </r>
  </si>
  <si>
    <r>
      <t>AMBITO LINGUISTICO,COMUNICATIVO E RELAZIONALE:</t>
    </r>
    <r>
      <rPr>
        <b/>
        <sz val="8"/>
        <rFont val="Arial"/>
        <family val="2"/>
      </rPr>
      <t xml:space="preserve"> 
Padroneggiare gli strumenti liguistici e le tecnologie dell'informazione ed ella comunicazione per interagire nei contesti di vita e di lavoro.</t>
    </r>
  </si>
  <si>
    <t>COMPETENZE TECNICO-PROFESSIONALI</t>
  </si>
  <si>
    <t xml:space="preserve">Disegno meccanico - Progettazione e Ingegnerizzazione del prodotto
</t>
  </si>
  <si>
    <t>TOTALE
ORE</t>
  </si>
  <si>
    <t>Scuola</t>
  </si>
  <si>
    <t>Azienda</t>
  </si>
  <si>
    <t>docente
scuola</t>
  </si>
  <si>
    <t>docente
azienda</t>
  </si>
  <si>
    <t>G</t>
  </si>
  <si>
    <t>U.F.</t>
  </si>
  <si>
    <t>ore
docenza</t>
  </si>
  <si>
    <t>ore
stage</t>
  </si>
  <si>
    <t xml:space="preserve">AMBITO LINGUISTICO COMUNICATIVO E RELAZIONALE </t>
  </si>
  <si>
    <t>AMBITO SCIENTIFICO E TECNOLOGICO</t>
  </si>
  <si>
    <t>AMBITO GIURIDICO ED ECONOMICO</t>
  </si>
  <si>
    <t>AMBITO ORGANIZZATIVO E GESTIONALE</t>
  </si>
  <si>
    <t>TECNOLOGIE DEI MATERIALI</t>
  </si>
  <si>
    <t xml:space="preserve">PROGETTO FINALE </t>
  </si>
  <si>
    <t>totale ore moduli</t>
  </si>
  <si>
    <t>Stage</t>
  </si>
  <si>
    <t>Totale ore semestre</t>
  </si>
  <si>
    <t>UF1 - Inglese tecnico</t>
  </si>
  <si>
    <t>UF5 - Pacchetto Office (Excel+Project)</t>
  </si>
  <si>
    <t>UF4 - Matematica applicata</t>
  </si>
  <si>
    <t>UF3 - Lavorare in gruppo</t>
  </si>
  <si>
    <t>UF2 - Comunicazione</t>
  </si>
  <si>
    <t>UF6 - Statistica</t>
  </si>
  <si>
    <t>UF7 - Proprietà dei materiali</t>
  </si>
  <si>
    <t xml:space="preserve">UF8 - I materiali </t>
  </si>
  <si>
    <t>UF9 - Lavorazione dei materiali</t>
  </si>
  <si>
    <t xml:space="preserve">UF10 - Trattamenti </t>
  </si>
  <si>
    <t>UF11 - Lettura e interpretazione del disegno tecnico</t>
  </si>
  <si>
    <t>UF12 - Meccanica applicata</t>
  </si>
  <si>
    <t>UF13 - Eseguire disegni ed utilizzare i sistemi CAD 2D/3D</t>
  </si>
  <si>
    <t>Totale ore Competenze tecnico-professionali</t>
  </si>
  <si>
    <t>UF14 - Sistema Qualità (F.M.E.A. , …)</t>
  </si>
  <si>
    <r>
      <t>RIALLINEAMENTO:</t>
    </r>
    <r>
      <rPr>
        <b/>
        <sz val="8"/>
        <rFont val="Arial"/>
        <family val="2"/>
      </rPr>
      <t>Sulle carenze evidenziate dai risultati dei test d'ingresso si struttura il percorso di riallineamento del singolo partecipante che possono comprendere sia Competenze Generali Base sia Competenze Tecnico/Professionale.</t>
    </r>
    <r>
      <rPr>
        <b/>
        <u val="single"/>
        <sz val="8"/>
        <rFont val="Arial"/>
        <family val="2"/>
      </rPr>
      <t xml:space="preserve"> N.B.: Le ore di questo modulo non sono conteggiate nel monte ore complessivo del corso (2000).</t>
    </r>
  </si>
  <si>
    <t>UF15 - Modellazione solida parametrica</t>
  </si>
  <si>
    <t>UF16 - Prototipazione rapida</t>
  </si>
  <si>
    <t>UF17 - Industrializzazione del prodotto</t>
  </si>
  <si>
    <t>UF18 - Tecniche di negoziazione</t>
  </si>
  <si>
    <t>UF19 - Marketing &amp; Innovazione</t>
  </si>
  <si>
    <t>UF20 - L'impresa: fattori costitutivi e normative</t>
  </si>
  <si>
    <t>UF21 - La leadership nelle organizzazioni aziendali</t>
  </si>
  <si>
    <t>UF22 - I processi produttivi e la programmazione della produzione</t>
  </si>
  <si>
    <t>UF23 - HSE</t>
  </si>
  <si>
    <t>TOT.</t>
  </si>
  <si>
    <t>visste aziendali</t>
  </si>
  <si>
    <t>di cui II° anno (senza stage e senza visite)</t>
  </si>
  <si>
    <t>di cui I° anno (senza stage e senza visite)</t>
  </si>
  <si>
    <t>Visite guidate</t>
  </si>
  <si>
    <t>DISEGNO MECCANICO- PROGETTAZIONE -INGEGNERIZZAZIONE DEL PRODOTTO</t>
  </si>
  <si>
    <t>UF.2 COMUNICAZIONE</t>
  </si>
  <si>
    <t>UF. 3 LAVORARE IN GRUPPO</t>
  </si>
  <si>
    <r>
      <t xml:space="preserve">UF.1 INGLESE TECNICO </t>
    </r>
    <r>
      <rPr>
        <sz val="10"/>
        <color indexed="10"/>
        <rFont val="Calibri"/>
        <family val="2"/>
      </rPr>
      <t xml:space="preserve"> </t>
    </r>
  </si>
  <si>
    <r>
      <t xml:space="preserve">UF.1 INGLESE TECNICO  </t>
    </r>
  </si>
  <si>
    <t>UF. 4 MATEMATICA</t>
  </si>
  <si>
    <t>UF. 5 STATISTICA</t>
  </si>
  <si>
    <r>
      <t xml:space="preserve">UF.8 Lettura e interpretazione del disegno tecnico
</t>
    </r>
    <r>
      <rPr>
        <i/>
        <sz val="8"/>
        <color indexed="8"/>
        <rFont val="Calibri"/>
        <family val="2"/>
      </rPr>
      <t>disegno di particolari: dal disegno al ciclo di lavoro</t>
    </r>
  </si>
  <si>
    <r>
      <rPr>
        <b/>
        <sz val="11"/>
        <color indexed="8"/>
        <rFont val="Calibri"/>
        <family val="2"/>
      </rPr>
      <t xml:space="preserve">UF. 9 Meccanica applicata
</t>
    </r>
    <r>
      <rPr>
        <i/>
        <sz val="8"/>
        <color indexed="8"/>
        <rFont val="Calibri"/>
        <family val="2"/>
      </rPr>
      <t>sollecitazioni semplici e composte: progettazione e verifica,
trasmissione dei moti, collegamenti fissi e mobili</t>
    </r>
  </si>
  <si>
    <r>
      <t>UF. 8 Lettura e interpretazione del disegno tecnico</t>
    </r>
    <r>
      <rPr>
        <i/>
        <sz val="8"/>
        <color indexed="8"/>
        <rFont val="Calibri"/>
        <family val="2"/>
      </rPr>
      <t xml:space="preserve">
disegno complessivo: dal disegno del gruppo, studio di accoppiamenti, estrazione di particolari, ciclo di montaggio</t>
    </r>
  </si>
  <si>
    <r>
      <rPr>
        <b/>
        <sz val="11"/>
        <color indexed="8"/>
        <rFont val="Calibri"/>
        <family val="2"/>
      </rPr>
      <t>UF. 10 Eseguire disegni con sistemi CAD 2D/3D</t>
    </r>
    <r>
      <rPr>
        <b/>
        <sz val="8"/>
        <color indexed="8"/>
        <rFont val="Calibri"/>
        <family val="2"/>
      </rPr>
      <t xml:space="preserve">
d</t>
    </r>
    <r>
      <rPr>
        <i/>
        <sz val="8"/>
        <color indexed="8"/>
        <rFont val="Calibri"/>
        <family val="2"/>
      </rPr>
      <t>al complessivo estrarre e disegnare il particolare in 2D con Autocad</t>
    </r>
  </si>
  <si>
    <r>
      <rPr>
        <b/>
        <sz val="11"/>
        <color indexed="8"/>
        <rFont val="Calibri"/>
        <family val="2"/>
      </rPr>
      <t xml:space="preserve">UF. 14 Trattamenti
</t>
    </r>
    <r>
      <rPr>
        <i/>
        <sz val="8"/>
        <color indexed="8"/>
        <rFont val="Calibri"/>
        <family val="2"/>
      </rPr>
      <t>Trattamenti termici</t>
    </r>
  </si>
  <si>
    <r>
      <t xml:space="preserve">UF. 13 Lavorazione dei materiali
</t>
    </r>
    <r>
      <rPr>
        <i/>
        <sz val="8"/>
        <color indexed="8"/>
        <rFont val="Calibri"/>
        <family val="2"/>
      </rPr>
      <t>Lavorazione ad asportazione truciolo: macchine utensili tradizionali e CNC</t>
    </r>
  </si>
  <si>
    <r>
      <t>UF.1 INGLESE TECNICO</t>
    </r>
    <r>
      <rPr>
        <sz val="10"/>
        <color indexed="10"/>
        <rFont val="Calibri"/>
        <family val="2"/>
      </rPr>
      <t xml:space="preserve"> </t>
    </r>
  </si>
  <si>
    <t xml:space="preserve">UF. 7 H.S.E. - SICUREZZA STAGE </t>
  </si>
  <si>
    <r>
      <t xml:space="preserve">UF.11 Proprietà dei materiali
</t>
    </r>
    <r>
      <rPr>
        <i/>
        <sz val="8"/>
        <color indexed="8"/>
        <rFont val="Calibri"/>
        <family val="2"/>
      </rPr>
      <t xml:space="preserve">Proprietà fisiche, chimiche, meccaniche e tecnologiche,
prove meccaniche e tecnologiche </t>
    </r>
  </si>
  <si>
    <r>
      <t xml:space="preserve">UF. 12 I materiali metallici
</t>
    </r>
    <r>
      <rPr>
        <sz val="11"/>
        <color indexed="8"/>
        <rFont val="Calibri"/>
        <family val="2"/>
      </rPr>
      <t>L</t>
    </r>
    <r>
      <rPr>
        <i/>
        <sz val="8"/>
        <color indexed="8"/>
        <rFont val="Calibri"/>
        <family val="2"/>
      </rPr>
      <t xml:space="preserve">eghe ferrose, alluminio e leghe leggere, rame e sue leghe, magnesio e leghe ultra leggere, titanio. </t>
    </r>
  </si>
  <si>
    <r>
      <rPr>
        <b/>
        <sz val="11"/>
        <color indexed="8"/>
        <rFont val="Calibri"/>
        <family val="2"/>
      </rPr>
      <t xml:space="preserve">UF. 9  Meccanica applicata
</t>
    </r>
    <r>
      <rPr>
        <i/>
        <sz val="8"/>
        <color indexed="8"/>
        <rFont val="Calibri"/>
        <family val="2"/>
      </rPr>
      <t xml:space="preserve">sollecitazioni semplici e composte: progettazione e verifica,
trasmissione dei moti, collegamenti fissi e mobili </t>
    </r>
  </si>
  <si>
    <t>UF.6 TEDESCO</t>
  </si>
  <si>
    <t>UF. 14 Trattamenti</t>
  </si>
  <si>
    <t xml:space="preserve">TECNICO SUPERIORE  IN PROGETTAZIONE MECCANICA E MATERIALI </t>
  </si>
  <si>
    <t xml:space="preserve">UF.2 PACCHETTO OFFICE </t>
  </si>
  <si>
    <r>
      <t xml:space="preserve">UF. 15 I materiali polimerici 
</t>
    </r>
    <r>
      <rPr>
        <i/>
        <sz val="8"/>
        <color indexed="8"/>
        <rFont val="Calibri"/>
        <family val="2"/>
      </rPr>
      <t xml:space="preserve">
Tecnopolimeri - Termoplastici -Termoindurenti - Elastomeri - Lavorazioni e prove di laboratorio</t>
    </r>
  </si>
  <si>
    <r>
      <t xml:space="preserve">UF. 16 I materiali compositi 
</t>
    </r>
    <r>
      <rPr>
        <i/>
        <sz val="8"/>
        <color indexed="8"/>
        <rFont val="Calibri"/>
        <family val="2"/>
      </rPr>
      <t xml:space="preserve">
Fibra vetro - fibra carbonio - Kevlar ….</t>
    </r>
  </si>
  <si>
    <r>
      <t xml:space="preserve">UF. 17 I materiali sinterizzati
</t>
    </r>
    <r>
      <rPr>
        <i/>
        <sz val="8"/>
        <color indexed="8"/>
        <rFont val="Calibri"/>
        <family val="2"/>
      </rPr>
      <t xml:space="preserve">
Metallurgia delle polveri …</t>
    </r>
  </si>
  <si>
    <t xml:space="preserve">UF.3  LA GESTIONE AMBIENTALE (reciclo dei materiali) </t>
  </si>
  <si>
    <t>UF.5 MARKETING &amp; INNOVAZIONE</t>
  </si>
  <si>
    <t>UF.6 L'IMPRESA: FATTORI COSTITUTIVI E NORMATIVE</t>
  </si>
  <si>
    <t>UF. 7 IMPRENDITIVITA'</t>
  </si>
  <si>
    <t xml:space="preserve">UF.8 LA LEADERSHIP NELLE ORGANIZZAZIONI AZIENDALI </t>
  </si>
  <si>
    <t xml:space="preserve">UF.10 H.S.E.  </t>
  </si>
  <si>
    <t xml:space="preserve">UF 11 PROPRIETA INDUSTRIALE BREVETTI </t>
  </si>
  <si>
    <r>
      <t xml:space="preserve">I SEMESTRE
NOVEMBRE 17 - MARZO 2018
</t>
    </r>
    <r>
      <rPr>
        <sz val="11"/>
        <color indexed="10"/>
        <rFont val="Calibri"/>
        <family val="2"/>
      </rPr>
      <t>STAGE 120 ore  MARZO 2018</t>
    </r>
  </si>
  <si>
    <r>
      <t xml:space="preserve">II SEMESTRE
MARZO 2018 - LUGLIO 2018
</t>
    </r>
    <r>
      <rPr>
        <sz val="12"/>
        <color indexed="10"/>
        <rFont val="Calibri"/>
        <family val="2"/>
      </rPr>
      <t>STAGE 120 ore   LUGLIO 2018</t>
    </r>
  </si>
  <si>
    <r>
      <t xml:space="preserve">III SEMESTRE 
SETTEMBRE 2018- GENNAIO 2019
</t>
    </r>
    <r>
      <rPr>
        <sz val="12"/>
        <color indexed="10"/>
        <rFont val="Calibri"/>
        <family val="2"/>
      </rPr>
      <t>STAGE DICEMBRE 2018</t>
    </r>
  </si>
  <si>
    <r>
      <t xml:space="preserve">IV SEMESTRE 
FEBBRAIO 2019 - GIUGNO 2019 
</t>
    </r>
    <r>
      <rPr>
        <sz val="12"/>
        <color indexed="10"/>
        <rFont val="Calibri"/>
        <family val="2"/>
      </rPr>
      <t>STAGE MARZO -  MAGGIO 2019</t>
    </r>
  </si>
  <si>
    <t xml:space="preserve">UF 12 COSTI - TEMPI E METODI </t>
  </si>
  <si>
    <t>UF.13 QUALITA' norme ISO per la progettazione
certificazione del prodotto</t>
  </si>
  <si>
    <t>UF 14 COMPRENSIONE E REDAZIONE MANUALISTICA TECNICA</t>
  </si>
  <si>
    <t>UF.15 Lean manufacturing</t>
  </si>
  <si>
    <r>
      <t>UF. 16 Lettura e interpretazione del disegno tecnico</t>
    </r>
    <r>
      <rPr>
        <i/>
        <sz val="8"/>
        <color indexed="8"/>
        <rFont val="Calibri"/>
        <family val="2"/>
      </rPr>
      <t xml:space="preserve">
disegno complessivo: dal disegno del gruppo, studio di accoppiamenti, estrazione di particolari, ciclo di montaggio</t>
    </r>
  </si>
  <si>
    <r>
      <rPr>
        <b/>
        <sz val="11"/>
        <color indexed="8"/>
        <rFont val="Calibri"/>
        <family val="2"/>
      </rPr>
      <t xml:space="preserve">UF. 17 Meccanica applicata
</t>
    </r>
    <r>
      <rPr>
        <i/>
        <sz val="8"/>
        <color indexed="8"/>
        <rFont val="Calibri"/>
        <family val="2"/>
      </rPr>
      <t>sollecitazioni semplici e composte: progettazione e verifica,
trasmissione dei moti, collegamenti fissi e mobil. La fatica.Basi degli elementi finiti</t>
    </r>
  </si>
  <si>
    <r>
      <rPr>
        <b/>
        <sz val="11"/>
        <color indexed="8"/>
        <rFont val="Calibri"/>
        <family val="2"/>
      </rPr>
      <t>UF. 18Eseguire disegni con sistemi CAD 2D/3D</t>
    </r>
    <r>
      <rPr>
        <i/>
        <sz val="8"/>
        <color indexed="8"/>
        <rFont val="Calibri"/>
        <family val="2"/>
      </rPr>
      <t xml:space="preserve">
disegno del particolare in 3D</t>
    </r>
  </si>
  <si>
    <r>
      <t>UF. 19 Modellazione solida parametrica</t>
    </r>
    <r>
      <rPr>
        <b/>
        <sz val="9"/>
        <color indexed="8"/>
        <rFont val="Calibri"/>
        <family val="2"/>
      </rPr>
      <t xml:space="preserve"> </t>
    </r>
    <r>
      <rPr>
        <i/>
        <sz val="8"/>
        <color indexed="8"/>
        <rFont val="Calibri"/>
        <family val="2"/>
      </rPr>
      <t>dal disegno del particolare in 3D alla verifica delle parti sollecitate</t>
    </r>
  </si>
  <si>
    <r>
      <t xml:space="preserve">UF. 20 Industrializzazione del prodotto
</t>
    </r>
    <r>
      <rPr>
        <i/>
        <sz val="8"/>
        <color indexed="8"/>
        <rFont val="Calibri"/>
        <family val="2"/>
      </rPr>
      <t>studio di fattibilità: dal progetto al prodotto
reverse engineering
utilizzo e valutazione della gestione dati con P.D.M.</t>
    </r>
  </si>
  <si>
    <r>
      <t>UF. 21Lavorazione dei materiali</t>
    </r>
    <r>
      <rPr>
        <sz val="8"/>
        <color indexed="8"/>
        <rFont val="Calibri"/>
        <family val="2"/>
      </rPr>
      <t xml:space="preserve">
Prototipazione rapida - CAD CAM </t>
    </r>
  </si>
  <si>
    <r>
      <t>UF.22 Trattamenti</t>
    </r>
    <r>
      <rPr>
        <b/>
        <sz val="8"/>
        <color indexed="8"/>
        <rFont val="Calibri"/>
        <family val="2"/>
      </rPr>
      <t>Rivestimenti protettivi</t>
    </r>
    <r>
      <rPr>
        <b/>
        <sz val="11"/>
        <color indexed="8"/>
        <rFont val="Calibri"/>
        <family val="2"/>
      </rPr>
      <t xml:space="preserve">
</t>
    </r>
  </si>
  <si>
    <t xml:space="preserve">UF 23 Progettazione/sviluppo/realizzazione 
di un progetto tecnico.     </t>
  </si>
  <si>
    <r>
      <rPr>
        <b/>
        <sz val="11"/>
        <color indexed="8"/>
        <rFont val="Calibri"/>
        <family val="2"/>
      </rPr>
      <t xml:space="preserve">UF. 17Meccanica applicata
</t>
    </r>
    <r>
      <rPr>
        <i/>
        <sz val="8"/>
        <color indexed="8"/>
        <rFont val="Calibri"/>
        <family val="2"/>
      </rPr>
      <t>FEM</t>
    </r>
  </si>
  <si>
    <r>
      <rPr>
        <b/>
        <sz val="11"/>
        <color indexed="8"/>
        <rFont val="Calibri"/>
        <family val="2"/>
      </rPr>
      <t>UF. 18 Eseguire disegni con sistemi CAD 2D/3D</t>
    </r>
    <r>
      <rPr>
        <i/>
        <sz val="8"/>
        <color indexed="8"/>
        <rFont val="Calibri"/>
        <family val="2"/>
      </rPr>
      <t xml:space="preserve">
disegno del particolare in 3D</t>
    </r>
  </si>
  <si>
    <r>
      <t xml:space="preserve">UF. 20 Industrializzazione del prodotto
</t>
    </r>
    <r>
      <rPr>
        <i/>
        <sz val="8"/>
        <color indexed="8"/>
        <rFont val="Calibri"/>
        <family val="2"/>
      </rPr>
      <t xml:space="preserve">studio di fattibilità: dal progetto al prodotto
reverse engineering
utilizzo e valutazione della gestione dati con P.D.M. </t>
    </r>
  </si>
  <si>
    <t>UF 6 L'IMPRESA: FATTORI COSTITUTIVI E NORMATIVE</t>
  </si>
  <si>
    <t>UF 8LA LEADERSHIP NELLE ORGANIZZAZIONI AZIENDALI</t>
  </si>
  <si>
    <t>UF 10 H.S.E.</t>
  </si>
  <si>
    <t xml:space="preserve"> UF 13QUALITA' norme ISO per la progettazione
certificazione del prodotto</t>
  </si>
  <si>
    <r>
      <t xml:space="preserve">UF.15 Lean manufacturing </t>
    </r>
    <r>
      <rPr>
        <sz val="10"/>
        <color indexed="10"/>
        <rFont val="Calibri"/>
        <family val="2"/>
      </rPr>
      <t xml:space="preserve">IN LINGUA INGLESE </t>
    </r>
  </si>
  <si>
    <r>
      <t xml:space="preserve">UF. 9 START UP INNOVATIVE </t>
    </r>
    <r>
      <rPr>
        <sz val="10"/>
        <color indexed="10"/>
        <rFont val="Calibri"/>
        <family val="2"/>
      </rPr>
      <t xml:space="preserve">IN LINGUA INGLESE </t>
    </r>
  </si>
  <si>
    <t>UF 4 TECNICHE DI NEGOZIAZIONE</t>
  </si>
  <si>
    <r>
      <t xml:space="preserve">UF. 13 Lavorazione dei materiali </t>
    </r>
    <r>
      <rPr>
        <sz val="8"/>
        <color indexed="8"/>
        <rFont val="Calibri"/>
        <family val="2"/>
      </rPr>
      <t xml:space="preserve">
CAD-CAM </t>
    </r>
    <r>
      <rPr>
        <i/>
        <sz val="8"/>
        <color indexed="8"/>
        <rFont val="Calibri"/>
        <family val="2"/>
      </rPr>
      <t xml:space="preserve">Lavorazione per deformazione plastica
Lavorazione per fusione, Processi di saldaturaElettroerosione, Lavorazione con ulttrasuoni
Lavorazione al Laser, Lavorazione al Plasma
Metallurgia delle polveri
</t>
    </r>
  </si>
  <si>
    <t xml:space="preserve">UF. 18 Saldatura 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</si>
</sst>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1"/>
      <color indexed="8"/>
      <name val="Calibri"/>
      <family val="2"/>
    </font>
    <font>
      <i/>
      <sz val="8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10"/>
      <name val="Calibri"/>
      <family val="2"/>
    </font>
    <font>
      <b/>
      <sz val="14"/>
      <color indexed="56"/>
      <name val="Calibri"/>
      <family val="2"/>
    </font>
    <font>
      <sz val="10"/>
      <color indexed="8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sz val="16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8.5"/>
      <name val="Arial"/>
      <family val="2"/>
    </font>
    <font>
      <b/>
      <sz val="14"/>
      <color indexed="8"/>
      <name val="Calibri"/>
      <family val="2"/>
    </font>
    <font>
      <sz val="10"/>
      <color indexed="10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1" applyNumberFormat="0" applyAlignment="0" applyProtection="0"/>
    <xf numFmtId="0" fontId="44" fillId="0" borderId="2" applyNumberFormat="0" applyFill="0" applyAlignment="0" applyProtection="0"/>
    <xf numFmtId="0" fontId="45" fillId="20" borderId="3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8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28" borderId="0" applyNumberFormat="0" applyBorder="0" applyAlignment="0" applyProtection="0"/>
    <xf numFmtId="0" fontId="1" fillId="29" borderId="4" applyNumberFormat="0" applyFont="0" applyAlignment="0" applyProtection="0"/>
    <xf numFmtId="0" fontId="50" fillId="19" borderId="5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0" borderId="0" applyNumberFormat="0" applyBorder="0" applyAlignment="0" applyProtection="0"/>
    <xf numFmtId="0" fontId="59" fillId="31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40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0" fillId="4" borderId="16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4" borderId="18" xfId="0" applyFill="1" applyBorder="1" applyAlignment="1">
      <alignment/>
    </xf>
    <xf numFmtId="0" fontId="0" fillId="4" borderId="19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4" fillId="4" borderId="15" xfId="0" applyFont="1" applyFill="1" applyBorder="1" applyAlignment="1">
      <alignment/>
    </xf>
    <xf numFmtId="0" fontId="2" fillId="4" borderId="24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/>
    </xf>
    <xf numFmtId="0" fontId="0" fillId="32" borderId="26" xfId="0" applyFill="1" applyBorder="1" applyAlignment="1">
      <alignment/>
    </xf>
    <xf numFmtId="0" fontId="0" fillId="32" borderId="11" xfId="0" applyFill="1" applyBorder="1" applyAlignment="1">
      <alignment/>
    </xf>
    <xf numFmtId="0" fontId="2" fillId="0" borderId="14" xfId="0" applyFont="1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0" fillId="34" borderId="28" xfId="0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0" fillId="32" borderId="11" xfId="0" applyFill="1" applyBorder="1" applyAlignment="1">
      <alignment wrapText="1"/>
    </xf>
    <xf numFmtId="0" fontId="0" fillId="0" borderId="27" xfId="0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0" fontId="0" fillId="35" borderId="19" xfId="0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/>
    </xf>
    <xf numFmtId="0" fontId="0" fillId="35" borderId="10" xfId="0" applyFill="1" applyBorder="1" applyAlignment="1">
      <alignment/>
    </xf>
    <xf numFmtId="0" fontId="0" fillId="35" borderId="18" xfId="0" applyFill="1" applyBorder="1" applyAlignment="1">
      <alignment/>
    </xf>
    <xf numFmtId="0" fontId="2" fillId="0" borderId="29" xfId="0" applyFont="1" applyBorder="1" applyAlignment="1">
      <alignment/>
    </xf>
    <xf numFmtId="0" fontId="0" fillId="0" borderId="23" xfId="0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0" fillId="34" borderId="32" xfId="0" applyFill="1" applyBorder="1" applyAlignment="1">
      <alignment horizontal="center" vertical="center"/>
    </xf>
    <xf numFmtId="0" fontId="0" fillId="34" borderId="33" xfId="0" applyFill="1" applyBorder="1" applyAlignment="1">
      <alignment horizontal="center" vertical="center"/>
    </xf>
    <xf numFmtId="0" fontId="0" fillId="36" borderId="19" xfId="0" applyFill="1" applyBorder="1" applyAlignment="1">
      <alignment horizontal="center" vertical="center"/>
    </xf>
    <xf numFmtId="0" fontId="0" fillId="36" borderId="20" xfId="0" applyFill="1" applyBorder="1" applyAlignment="1">
      <alignment horizontal="center" vertical="center"/>
    </xf>
    <xf numFmtId="0" fontId="0" fillId="36" borderId="16" xfId="0" applyFill="1" applyBorder="1" applyAlignment="1">
      <alignment horizontal="center" vertical="center"/>
    </xf>
    <xf numFmtId="0" fontId="0" fillId="36" borderId="17" xfId="0" applyFill="1" applyBorder="1" applyAlignment="1">
      <alignment horizontal="center" vertical="center"/>
    </xf>
    <xf numFmtId="0" fontId="0" fillId="35" borderId="34" xfId="0" applyFill="1" applyBorder="1" applyAlignment="1">
      <alignment vertical="justify"/>
    </xf>
    <xf numFmtId="0" fontId="0" fillId="35" borderId="35" xfId="0" applyFill="1" applyBorder="1" applyAlignment="1">
      <alignment horizontal="center" vertical="center"/>
    </xf>
    <xf numFmtId="0" fontId="0" fillId="35" borderId="36" xfId="0" applyFill="1" applyBorder="1" applyAlignment="1">
      <alignment horizontal="center" vertical="center"/>
    </xf>
    <xf numFmtId="0" fontId="4" fillId="35" borderId="14" xfId="0" applyFont="1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37" xfId="0" applyFill="1" applyBorder="1" applyAlignment="1">
      <alignment/>
    </xf>
    <xf numFmtId="0" fontId="0" fillId="35" borderId="38" xfId="0" applyFill="1" applyBorder="1" applyAlignment="1">
      <alignment horizontal="center" vertical="center"/>
    </xf>
    <xf numFmtId="0" fontId="0" fillId="35" borderId="39" xfId="0" applyFill="1" applyBorder="1" applyAlignment="1">
      <alignment horizontal="center" vertical="center"/>
    </xf>
    <xf numFmtId="0" fontId="4" fillId="35" borderId="15" xfId="0" applyFont="1" applyFill="1" applyBorder="1" applyAlignment="1">
      <alignment/>
    </xf>
    <xf numFmtId="0" fontId="2" fillId="35" borderId="24" xfId="0" applyFont="1" applyFill="1" applyBorder="1" applyAlignment="1">
      <alignment horizontal="center" vertical="center"/>
    </xf>
    <xf numFmtId="0" fontId="2" fillId="35" borderId="25" xfId="0" applyFont="1" applyFill="1" applyBorder="1" applyAlignment="1">
      <alignment horizontal="center" vertical="center"/>
    </xf>
    <xf numFmtId="0" fontId="2" fillId="35" borderId="27" xfId="0" applyFont="1" applyFill="1" applyBorder="1" applyAlignment="1">
      <alignment horizontal="center" vertical="center"/>
    </xf>
    <xf numFmtId="0" fontId="0" fillId="35" borderId="40" xfId="0" applyFill="1" applyBorder="1" applyAlignment="1">
      <alignment horizontal="center" vertical="center"/>
    </xf>
    <xf numFmtId="0" fontId="0" fillId="35" borderId="41" xfId="0" applyFill="1" applyBorder="1" applyAlignment="1">
      <alignment horizontal="center" vertical="center"/>
    </xf>
    <xf numFmtId="0" fontId="0" fillId="35" borderId="25" xfId="0" applyFill="1" applyBorder="1" applyAlignment="1">
      <alignment horizontal="center" vertical="center"/>
    </xf>
    <xf numFmtId="0" fontId="0" fillId="35" borderId="27" xfId="0" applyFill="1" applyBorder="1" applyAlignment="1">
      <alignment horizontal="center" vertical="center"/>
    </xf>
    <xf numFmtId="0" fontId="0" fillId="35" borderId="42" xfId="0" applyFill="1" applyBorder="1" applyAlignment="1">
      <alignment/>
    </xf>
    <xf numFmtId="0" fontId="0" fillId="35" borderId="24" xfId="0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0" fontId="2" fillId="10" borderId="25" xfId="0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2" fillId="35" borderId="23" xfId="0" applyFont="1" applyFill="1" applyBorder="1" applyAlignment="1">
      <alignment horizontal="left" vertical="center"/>
    </xf>
    <xf numFmtId="0" fontId="2" fillId="0" borderId="44" xfId="0" applyFont="1" applyBorder="1" applyAlignment="1">
      <alignment horizontal="center" vertical="center"/>
    </xf>
    <xf numFmtId="0" fontId="2" fillId="34" borderId="29" xfId="0" applyFont="1" applyFill="1" applyBorder="1" applyAlignment="1">
      <alignment horizontal="center" vertical="center"/>
    </xf>
    <xf numFmtId="0" fontId="0" fillId="4" borderId="45" xfId="0" applyFill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/>
    </xf>
    <xf numFmtId="0" fontId="14" fillId="0" borderId="0" xfId="0" applyFont="1" applyAlignment="1">
      <alignment/>
    </xf>
    <xf numFmtId="0" fontId="6" fillId="35" borderId="11" xfId="0" applyFont="1" applyFill="1" applyBorder="1" applyAlignment="1">
      <alignment vertical="center" wrapText="1"/>
    </xf>
    <xf numFmtId="0" fontId="6" fillId="35" borderId="33" xfId="0" applyFont="1" applyFill="1" applyBorder="1" applyAlignment="1">
      <alignment wrapText="1"/>
    </xf>
    <xf numFmtId="0" fontId="16" fillId="0" borderId="19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/>
    </xf>
    <xf numFmtId="0" fontId="16" fillId="35" borderId="46" xfId="0" applyFont="1" applyFill="1" applyBorder="1" applyAlignment="1">
      <alignment horizontal="center" vertical="center" wrapText="1"/>
    </xf>
    <xf numFmtId="0" fontId="19" fillId="37" borderId="19" xfId="0" applyFont="1" applyFill="1" applyBorder="1" applyAlignment="1">
      <alignment/>
    </xf>
    <xf numFmtId="0" fontId="0" fillId="35" borderId="46" xfId="0" applyFont="1" applyFill="1" applyBorder="1" applyAlignment="1">
      <alignment horizontal="center" vertical="center"/>
    </xf>
    <xf numFmtId="0" fontId="19" fillId="37" borderId="46" xfId="0" applyFont="1" applyFill="1" applyBorder="1" applyAlignment="1">
      <alignment/>
    </xf>
    <xf numFmtId="0" fontId="0" fillId="0" borderId="46" xfId="0" applyFont="1" applyBorder="1" applyAlignment="1">
      <alignment/>
    </xf>
    <xf numFmtId="0" fontId="0" fillId="35" borderId="46" xfId="0" applyFont="1" applyFill="1" applyBorder="1" applyAlignment="1">
      <alignment horizontal="center"/>
    </xf>
    <xf numFmtId="0" fontId="0" fillId="37" borderId="19" xfId="0" applyFont="1" applyFill="1" applyBorder="1" applyAlignment="1">
      <alignment/>
    </xf>
    <xf numFmtId="0" fontId="0" fillId="37" borderId="46" xfId="0" applyFont="1" applyFill="1" applyBorder="1" applyAlignment="1">
      <alignment/>
    </xf>
    <xf numFmtId="0" fontId="0" fillId="35" borderId="46" xfId="0" applyFont="1" applyFill="1" applyBorder="1" applyAlignment="1">
      <alignment vertical="center"/>
    </xf>
    <xf numFmtId="0" fontId="17" fillId="35" borderId="23" xfId="0" applyFont="1" applyFill="1" applyBorder="1" applyAlignment="1">
      <alignment horizontal="center" vertical="center"/>
    </xf>
    <xf numFmtId="0" fontId="0" fillId="35" borderId="46" xfId="0" applyFont="1" applyFill="1" applyBorder="1" applyAlignment="1">
      <alignment/>
    </xf>
    <xf numFmtId="0" fontId="17" fillId="0" borderId="23" xfId="0" applyFont="1" applyBorder="1" applyAlignment="1">
      <alignment horizontal="center" vertical="center"/>
    </xf>
    <xf numFmtId="0" fontId="0" fillId="0" borderId="19" xfId="0" applyFont="1" applyBorder="1" applyAlignment="1">
      <alignment/>
    </xf>
    <xf numFmtId="0" fontId="0" fillId="0" borderId="46" xfId="0" applyFont="1" applyBorder="1" applyAlignment="1">
      <alignment horizontal="center" vertical="center"/>
    </xf>
    <xf numFmtId="0" fontId="0" fillId="0" borderId="46" xfId="0" applyFont="1" applyBorder="1" applyAlignment="1">
      <alignment vertical="center"/>
    </xf>
    <xf numFmtId="0" fontId="0" fillId="38" borderId="23" xfId="0" applyFont="1" applyFill="1" applyBorder="1" applyAlignment="1">
      <alignment/>
    </xf>
    <xf numFmtId="0" fontId="0" fillId="38" borderId="0" xfId="0" applyFont="1" applyFill="1" applyBorder="1" applyAlignment="1">
      <alignment textRotation="90" wrapText="1"/>
    </xf>
    <xf numFmtId="0" fontId="0" fillId="38" borderId="19" xfId="0" applyFont="1" applyFill="1" applyBorder="1" applyAlignment="1">
      <alignment/>
    </xf>
    <xf numFmtId="0" fontId="0" fillId="38" borderId="46" xfId="0" applyFont="1" applyFill="1" applyBorder="1" applyAlignment="1">
      <alignment/>
    </xf>
    <xf numFmtId="0" fontId="0" fillId="38" borderId="46" xfId="0" applyFont="1" applyFill="1" applyBorder="1" applyAlignment="1">
      <alignment horizontal="center" vertical="center"/>
    </xf>
    <xf numFmtId="0" fontId="0" fillId="38" borderId="46" xfId="0" applyFont="1" applyFill="1" applyBorder="1" applyAlignment="1">
      <alignment vertical="center"/>
    </xf>
    <xf numFmtId="0" fontId="0" fillId="35" borderId="19" xfId="0" applyFont="1" applyFill="1" applyBorder="1" applyAlignment="1">
      <alignment/>
    </xf>
    <xf numFmtId="0" fontId="19" fillId="35" borderId="46" xfId="0" applyFont="1" applyFill="1" applyBorder="1" applyAlignment="1">
      <alignment horizontal="center" vertical="center"/>
    </xf>
    <xf numFmtId="0" fontId="17" fillId="35" borderId="23" xfId="0" applyFont="1" applyFill="1" applyBorder="1" applyAlignment="1">
      <alignment/>
    </xf>
    <xf numFmtId="0" fontId="18" fillId="0" borderId="0" xfId="0" applyFont="1" applyBorder="1" applyAlignment="1">
      <alignment textRotation="90" wrapText="1"/>
    </xf>
    <xf numFmtId="0" fontId="0" fillId="35" borderId="33" xfId="0" applyFont="1" applyFill="1" applyBorder="1" applyAlignment="1">
      <alignment/>
    </xf>
    <xf numFmtId="0" fontId="0" fillId="35" borderId="46" xfId="0" applyFont="1" applyFill="1" applyBorder="1" applyAlignment="1">
      <alignment wrapText="1"/>
    </xf>
    <xf numFmtId="0" fontId="19" fillId="35" borderId="46" xfId="0" applyFont="1" applyFill="1" applyBorder="1" applyAlignment="1">
      <alignment wrapText="1"/>
    </xf>
    <xf numFmtId="0" fontId="0" fillId="35" borderId="23" xfId="0" applyFont="1" applyFill="1" applyBorder="1" applyAlignment="1">
      <alignment/>
    </xf>
    <xf numFmtId="0" fontId="16" fillId="0" borderId="47" xfId="0" applyFont="1" applyBorder="1" applyAlignment="1">
      <alignment horizontal="right"/>
    </xf>
    <xf numFmtId="0" fontId="16" fillId="0" borderId="48" xfId="0" applyFont="1" applyBorder="1" applyAlignment="1">
      <alignment horizontal="right"/>
    </xf>
    <xf numFmtId="0" fontId="16" fillId="0" borderId="49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6" fillId="0" borderId="46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46" xfId="0" applyFont="1" applyBorder="1" applyAlignment="1">
      <alignment horizontal="center"/>
    </xf>
    <xf numFmtId="0" fontId="14" fillId="32" borderId="11" xfId="0" applyFont="1" applyFill="1" applyBorder="1" applyAlignment="1">
      <alignment wrapText="1"/>
    </xf>
    <xf numFmtId="0" fontId="6" fillId="0" borderId="4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0" fillId="0" borderId="50" xfId="0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23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26" xfId="0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52" xfId="0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35" borderId="18" xfId="0" applyFill="1" applyBorder="1" applyAlignment="1">
      <alignment wrapText="1"/>
    </xf>
    <xf numFmtId="0" fontId="0" fillId="0" borderId="35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13" fillId="0" borderId="15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0" fillId="0" borderId="55" xfId="0" applyBorder="1" applyAlignment="1">
      <alignment horizontal="center"/>
    </xf>
    <xf numFmtId="0" fontId="0" fillId="39" borderId="56" xfId="0" applyFill="1" applyBorder="1" applyAlignment="1">
      <alignment/>
    </xf>
    <xf numFmtId="0" fontId="0" fillId="39" borderId="19" xfId="0" applyFill="1" applyBorder="1" applyAlignment="1">
      <alignment horizontal="center" vertical="center"/>
    </xf>
    <xf numFmtId="0" fontId="0" fillId="39" borderId="22" xfId="0" applyFill="1" applyBorder="1" applyAlignment="1">
      <alignment horizontal="center" vertical="center"/>
    </xf>
    <xf numFmtId="0" fontId="0" fillId="39" borderId="18" xfId="0" applyFill="1" applyBorder="1" applyAlignment="1">
      <alignment/>
    </xf>
    <xf numFmtId="0" fontId="0" fillId="39" borderId="57" xfId="0" applyFill="1" applyBorder="1" applyAlignment="1">
      <alignment horizontal="center" vertical="center"/>
    </xf>
    <xf numFmtId="0" fontId="0" fillId="39" borderId="20" xfId="0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10" borderId="24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10" borderId="29" xfId="0" applyFont="1" applyFill="1" applyBorder="1" applyAlignment="1">
      <alignment horizontal="center" vertical="center"/>
    </xf>
    <xf numFmtId="0" fontId="2" fillId="10" borderId="58" xfId="0" applyFont="1" applyFill="1" applyBorder="1" applyAlignment="1">
      <alignment horizontal="center" vertical="center"/>
    </xf>
    <xf numFmtId="0" fontId="2" fillId="10" borderId="29" xfId="0" applyFont="1" applyFill="1" applyBorder="1" applyAlignment="1">
      <alignment horizontal="right" vertical="center"/>
    </xf>
    <xf numFmtId="0" fontId="2" fillId="35" borderId="35" xfId="0" applyFont="1" applyFill="1" applyBorder="1" applyAlignment="1">
      <alignment horizontal="center" vertical="center"/>
    </xf>
    <xf numFmtId="0" fontId="2" fillId="35" borderId="36" xfId="0" applyFont="1" applyFill="1" applyBorder="1" applyAlignment="1">
      <alignment horizontal="center" vertical="center"/>
    </xf>
    <xf numFmtId="0" fontId="5" fillId="40" borderId="19" xfId="0" applyFont="1" applyFill="1" applyBorder="1" applyAlignment="1">
      <alignment horizontal="left" vertical="center"/>
    </xf>
    <xf numFmtId="0" fontId="4" fillId="40" borderId="15" xfId="0" applyFont="1" applyFill="1" applyBorder="1" applyAlignment="1">
      <alignment/>
    </xf>
    <xf numFmtId="0" fontId="0" fillId="40" borderId="27" xfId="0" applyFill="1" applyBorder="1" applyAlignment="1">
      <alignment/>
    </xf>
    <xf numFmtId="0" fontId="0" fillId="40" borderId="59" xfId="0" applyFill="1" applyBorder="1" applyAlignment="1">
      <alignment/>
    </xf>
    <xf numFmtId="0" fontId="0" fillId="40" borderId="0" xfId="0" applyFill="1" applyBorder="1" applyAlignment="1">
      <alignment/>
    </xf>
    <xf numFmtId="0" fontId="0" fillId="40" borderId="23" xfId="0" applyFill="1" applyBorder="1" applyAlignment="1">
      <alignment/>
    </xf>
    <xf numFmtId="0" fontId="6" fillId="40" borderId="23" xfId="0" applyFont="1" applyFill="1" applyBorder="1" applyAlignment="1">
      <alignment/>
    </xf>
    <xf numFmtId="0" fontId="6" fillId="40" borderId="24" xfId="0" applyFont="1" applyFill="1" applyBorder="1" applyAlignment="1">
      <alignment horizontal="center"/>
    </xf>
    <xf numFmtId="0" fontId="6" fillId="40" borderId="25" xfId="0" applyFont="1" applyFill="1" applyBorder="1" applyAlignment="1">
      <alignment horizontal="center"/>
    </xf>
    <xf numFmtId="0" fontId="6" fillId="40" borderId="0" xfId="0" applyFont="1" applyFill="1" applyBorder="1" applyAlignment="1">
      <alignment horizontal="center"/>
    </xf>
    <xf numFmtId="0" fontId="22" fillId="40" borderId="23" xfId="0" applyFont="1" applyFill="1" applyBorder="1" applyAlignment="1">
      <alignment horizontal="center"/>
    </xf>
    <xf numFmtId="0" fontId="22" fillId="40" borderId="24" xfId="0" applyFont="1" applyFill="1" applyBorder="1" applyAlignment="1">
      <alignment horizontal="center"/>
    </xf>
    <xf numFmtId="0" fontId="22" fillId="40" borderId="25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 vertical="center"/>
    </xf>
    <xf numFmtId="0" fontId="0" fillId="36" borderId="52" xfId="0" applyFill="1" applyBorder="1" applyAlignment="1">
      <alignment horizontal="center" vertical="center"/>
    </xf>
    <xf numFmtId="0" fontId="0" fillId="36" borderId="51" xfId="0" applyFill="1" applyBorder="1" applyAlignment="1">
      <alignment horizontal="center" vertical="center"/>
    </xf>
    <xf numFmtId="0" fontId="0" fillId="3" borderId="60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5" fillId="39" borderId="19" xfId="0" applyFont="1" applyFill="1" applyBorder="1" applyAlignment="1">
      <alignment horizontal="center" vertical="center"/>
    </xf>
    <xf numFmtId="0" fontId="2" fillId="39" borderId="40" xfId="0" applyFont="1" applyFill="1" applyBorder="1" applyAlignment="1">
      <alignment horizontal="right" vertical="center"/>
    </xf>
    <xf numFmtId="0" fontId="4" fillId="39" borderId="15" xfId="0" applyFont="1" applyFill="1" applyBorder="1" applyAlignment="1">
      <alignment vertical="center"/>
    </xf>
    <xf numFmtId="0" fontId="2" fillId="39" borderId="24" xfId="0" applyFont="1" applyFill="1" applyBorder="1" applyAlignment="1">
      <alignment horizontal="center" vertical="center"/>
    </xf>
    <xf numFmtId="0" fontId="2" fillId="39" borderId="25" xfId="0" applyFont="1" applyFill="1" applyBorder="1" applyAlignment="1">
      <alignment horizontal="center" vertical="center"/>
    </xf>
    <xf numFmtId="0" fontId="2" fillId="39" borderId="61" xfId="0" applyFont="1" applyFill="1" applyBorder="1" applyAlignment="1">
      <alignment horizontal="center" vertical="center"/>
    </xf>
    <xf numFmtId="0" fontId="2" fillId="39" borderId="27" xfId="0" applyFont="1" applyFill="1" applyBorder="1" applyAlignment="1">
      <alignment horizontal="center" vertical="center"/>
    </xf>
    <xf numFmtId="0" fontId="13" fillId="39" borderId="15" xfId="0" applyFont="1" applyFill="1" applyBorder="1" applyAlignment="1">
      <alignment horizontal="center" vertical="center"/>
    </xf>
    <xf numFmtId="0" fontId="13" fillId="39" borderId="35" xfId="0" applyFont="1" applyFill="1" applyBorder="1" applyAlignment="1">
      <alignment horizontal="center" vertical="center"/>
    </xf>
    <xf numFmtId="0" fontId="13" fillId="39" borderId="36" xfId="0" applyFont="1" applyFill="1" applyBorder="1" applyAlignment="1">
      <alignment horizontal="center" vertical="center"/>
    </xf>
    <xf numFmtId="0" fontId="0" fillId="35" borderId="42" xfId="0" applyFill="1" applyBorder="1" applyAlignment="1">
      <alignment wrapText="1"/>
    </xf>
    <xf numFmtId="0" fontId="6" fillId="0" borderId="24" xfId="0" applyFont="1" applyBorder="1" applyAlignment="1">
      <alignment horizontal="center"/>
    </xf>
    <xf numFmtId="0" fontId="2" fillId="0" borderId="44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0" fillId="0" borderId="27" xfId="0" applyFill="1" applyBorder="1" applyAlignment="1">
      <alignment/>
    </xf>
    <xf numFmtId="0" fontId="4" fillId="0" borderId="29" xfId="0" applyFont="1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35" borderId="50" xfId="0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0" fillId="35" borderId="55" xfId="0" applyFill="1" applyBorder="1" applyAlignment="1">
      <alignment horizontal="center" vertical="center"/>
    </xf>
    <xf numFmtId="0" fontId="6" fillId="40" borderId="14" xfId="0" applyFont="1" applyFill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9" fillId="37" borderId="46" xfId="0" applyFont="1" applyFill="1" applyBorder="1" applyAlignment="1">
      <alignment wrapText="1"/>
    </xf>
    <xf numFmtId="0" fontId="0" fillId="0" borderId="46" xfId="0" applyFont="1" applyBorder="1" applyAlignment="1">
      <alignment horizontal="center"/>
    </xf>
    <xf numFmtId="0" fontId="19" fillId="35" borderId="46" xfId="0" applyFont="1" applyFill="1" applyBorder="1" applyAlignment="1">
      <alignment/>
    </xf>
    <xf numFmtId="0" fontId="8" fillId="35" borderId="46" xfId="0" applyFont="1" applyFill="1" applyBorder="1" applyAlignment="1">
      <alignment wrapText="1"/>
    </xf>
    <xf numFmtId="0" fontId="6" fillId="32" borderId="11" xfId="0" applyFont="1" applyFill="1" applyBorder="1" applyAlignment="1">
      <alignment vertical="center" wrapText="1"/>
    </xf>
    <xf numFmtId="0" fontId="6" fillId="32" borderId="11" xfId="0" applyFont="1" applyFill="1" applyBorder="1" applyAlignment="1">
      <alignment wrapText="1"/>
    </xf>
    <xf numFmtId="0" fontId="1" fillId="32" borderId="11" xfId="0" applyFont="1" applyFill="1" applyBorder="1" applyAlignment="1">
      <alignment horizontal="left" vertical="center" wrapText="1"/>
    </xf>
    <xf numFmtId="0" fontId="51" fillId="0" borderId="46" xfId="0" applyFont="1" applyBorder="1" applyAlignment="1">
      <alignment wrapText="1"/>
    </xf>
    <xf numFmtId="0" fontId="0" fillId="41" borderId="46" xfId="0" applyFont="1" applyFill="1" applyBorder="1" applyAlignment="1">
      <alignment vertical="center" wrapText="1"/>
    </xf>
    <xf numFmtId="0" fontId="0" fillId="41" borderId="23" xfId="0" applyFill="1" applyBorder="1" applyAlignment="1">
      <alignment vertical="center" wrapText="1"/>
    </xf>
    <xf numFmtId="0" fontId="6" fillId="32" borderId="11" xfId="0" applyFont="1" applyFill="1" applyBorder="1" applyAlignment="1">
      <alignment horizontal="left" vertical="center" wrapText="1"/>
    </xf>
    <xf numFmtId="0" fontId="0" fillId="0" borderId="46" xfId="0" applyBorder="1" applyAlignment="1">
      <alignment/>
    </xf>
    <xf numFmtId="0" fontId="6" fillId="41" borderId="11" xfId="0" applyFont="1" applyFill="1" applyBorder="1" applyAlignment="1">
      <alignment wrapText="1"/>
    </xf>
    <xf numFmtId="0" fontId="6" fillId="32" borderId="26" xfId="0" applyFont="1" applyFill="1" applyBorder="1" applyAlignment="1">
      <alignment wrapText="1"/>
    </xf>
    <xf numFmtId="0" fontId="1" fillId="32" borderId="11" xfId="0" applyFont="1" applyFill="1" applyBorder="1" applyAlignment="1">
      <alignment vertical="center" wrapText="1"/>
    </xf>
    <xf numFmtId="0" fontId="1" fillId="41" borderId="11" xfId="0" applyFont="1" applyFill="1" applyBorder="1" applyAlignment="1">
      <alignment vertical="center" wrapText="1"/>
    </xf>
    <xf numFmtId="0" fontId="0" fillId="35" borderId="11" xfId="0" applyFont="1" applyFill="1" applyBorder="1" applyAlignment="1">
      <alignment/>
    </xf>
    <xf numFmtId="0" fontId="17" fillId="4" borderId="23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 textRotation="90" wrapText="1"/>
    </xf>
    <xf numFmtId="0" fontId="14" fillId="32" borderId="33" xfId="0" applyFont="1" applyFill="1" applyBorder="1" applyAlignment="1">
      <alignment wrapText="1"/>
    </xf>
    <xf numFmtId="0" fontId="6" fillId="32" borderId="33" xfId="0" applyFont="1" applyFill="1" applyBorder="1" applyAlignment="1">
      <alignment wrapText="1"/>
    </xf>
    <xf numFmtId="0" fontId="19" fillId="37" borderId="64" xfId="0" applyFont="1" applyFill="1" applyBorder="1" applyAlignment="1">
      <alignment wrapText="1"/>
    </xf>
    <xf numFmtId="0" fontId="0" fillId="0" borderId="65" xfId="0" applyFont="1" applyBorder="1" applyAlignment="1">
      <alignment/>
    </xf>
    <xf numFmtId="0" fontId="0" fillId="38" borderId="46" xfId="0" applyFont="1" applyFill="1" applyBorder="1" applyAlignment="1">
      <alignment horizontal="center"/>
    </xf>
    <xf numFmtId="0" fontId="16" fillId="0" borderId="48" xfId="0" applyFont="1" applyBorder="1" applyAlignment="1">
      <alignment horizontal="center"/>
    </xf>
    <xf numFmtId="0" fontId="0" fillId="0" borderId="0" xfId="0" applyAlignment="1">
      <alignment/>
    </xf>
    <xf numFmtId="0" fontId="0" fillId="0" borderId="46" xfId="0" applyFont="1" applyBorder="1" applyAlignment="1">
      <alignment/>
    </xf>
    <xf numFmtId="0" fontId="0" fillId="35" borderId="46" xfId="0" applyFont="1" applyFill="1" applyBorder="1" applyAlignment="1">
      <alignment/>
    </xf>
    <xf numFmtId="0" fontId="0" fillId="0" borderId="46" xfId="0" applyBorder="1" applyAlignment="1">
      <alignment/>
    </xf>
    <xf numFmtId="0" fontId="0" fillId="38" borderId="46" xfId="0" applyFont="1" applyFill="1" applyBorder="1" applyAlignment="1">
      <alignment/>
    </xf>
    <xf numFmtId="0" fontId="16" fillId="0" borderId="48" xfId="0" applyFont="1" applyBorder="1" applyAlignment="1">
      <alignment/>
    </xf>
    <xf numFmtId="0" fontId="16" fillId="0" borderId="46" xfId="0" applyFont="1" applyBorder="1" applyAlignment="1">
      <alignment/>
    </xf>
    <xf numFmtId="0" fontId="16" fillId="0" borderId="46" xfId="0" applyFont="1" applyBorder="1" applyAlignment="1">
      <alignment vertical="center"/>
    </xf>
    <xf numFmtId="0" fontId="0" fillId="35" borderId="46" xfId="0" applyFont="1" applyFill="1" applyBorder="1" applyAlignment="1">
      <alignment vertical="center" wrapText="1"/>
    </xf>
    <xf numFmtId="0" fontId="16" fillId="35" borderId="48" xfId="0" applyFont="1" applyFill="1" applyBorder="1" applyAlignment="1">
      <alignment/>
    </xf>
    <xf numFmtId="0" fontId="16" fillId="35" borderId="46" xfId="0" applyFont="1" applyFill="1" applyBorder="1" applyAlignment="1">
      <alignment vertical="center"/>
    </xf>
    <xf numFmtId="0" fontId="0" fillId="0" borderId="44" xfId="0" applyBorder="1" applyAlignment="1">
      <alignment/>
    </xf>
    <xf numFmtId="0" fontId="0" fillId="41" borderId="46" xfId="0" applyFont="1" applyFill="1" applyBorder="1" applyAlignment="1">
      <alignment/>
    </xf>
    <xf numFmtId="0" fontId="16" fillId="0" borderId="50" xfId="0" applyFont="1" applyBorder="1" applyAlignment="1">
      <alignment/>
    </xf>
    <xf numFmtId="0" fontId="16" fillId="0" borderId="44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/>
    </xf>
    <xf numFmtId="0" fontId="0" fillId="0" borderId="44" xfId="0" applyFont="1" applyBorder="1" applyAlignment="1">
      <alignment/>
    </xf>
    <xf numFmtId="0" fontId="0" fillId="41" borderId="44" xfId="0" applyFont="1" applyFill="1" applyBorder="1" applyAlignment="1">
      <alignment/>
    </xf>
    <xf numFmtId="0" fontId="0" fillId="35" borderId="44" xfId="0" applyFont="1" applyFill="1" applyBorder="1" applyAlignment="1">
      <alignment/>
    </xf>
    <xf numFmtId="0" fontId="0" fillId="0" borderId="44" xfId="0" applyFont="1" applyBorder="1" applyAlignment="1">
      <alignment vertical="center"/>
    </xf>
    <xf numFmtId="0" fontId="16" fillId="0" borderId="44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25" fillId="0" borderId="46" xfId="0" applyFont="1" applyBorder="1" applyAlignment="1">
      <alignment/>
    </xf>
    <xf numFmtId="0" fontId="16" fillId="0" borderId="47" xfId="0" applyFont="1" applyBorder="1" applyAlignment="1">
      <alignment/>
    </xf>
    <xf numFmtId="0" fontId="16" fillId="0" borderId="66" xfId="0" applyFont="1" applyBorder="1" applyAlignment="1">
      <alignment vertical="center"/>
    </xf>
    <xf numFmtId="0" fontId="16" fillId="0" borderId="47" xfId="0" applyFont="1" applyBorder="1" applyAlignment="1">
      <alignment horizontal="center"/>
    </xf>
    <xf numFmtId="0" fontId="16" fillId="0" borderId="66" xfId="0" applyFont="1" applyBorder="1" applyAlignment="1">
      <alignment horizontal="center" vertical="center"/>
    </xf>
    <xf numFmtId="0" fontId="16" fillId="35" borderId="66" xfId="0" applyFont="1" applyFill="1" applyBorder="1" applyAlignment="1">
      <alignment vertical="center"/>
    </xf>
    <xf numFmtId="0" fontId="16" fillId="0" borderId="67" xfId="0" applyFont="1" applyBorder="1" applyAlignment="1">
      <alignment vertical="center"/>
    </xf>
    <xf numFmtId="20" fontId="16" fillId="0" borderId="46" xfId="0" applyNumberFormat="1" applyFont="1" applyBorder="1" applyAlignment="1">
      <alignment horizontal="center" vertical="center"/>
    </xf>
    <xf numFmtId="0" fontId="16" fillId="0" borderId="46" xfId="0" applyNumberFormat="1" applyFont="1" applyBorder="1" applyAlignment="1">
      <alignment vertical="center"/>
    </xf>
    <xf numFmtId="0" fontId="16" fillId="0" borderId="43" xfId="0" applyFont="1" applyBorder="1" applyAlignment="1">
      <alignment vertical="center"/>
    </xf>
    <xf numFmtId="0" fontId="19" fillId="42" borderId="46" xfId="0" applyFont="1" applyFill="1" applyBorder="1" applyAlignment="1">
      <alignment wrapText="1"/>
    </xf>
    <xf numFmtId="0" fontId="19" fillId="42" borderId="64" xfId="0" applyFont="1" applyFill="1" applyBorder="1" applyAlignment="1">
      <alignment wrapText="1"/>
    </xf>
    <xf numFmtId="0" fontId="6" fillId="42" borderId="11" xfId="0" applyFont="1" applyFill="1" applyBorder="1" applyAlignment="1">
      <alignment wrapText="1"/>
    </xf>
    <xf numFmtId="0" fontId="51" fillId="0" borderId="46" xfId="0" applyFont="1" applyBorder="1" applyAlignment="1">
      <alignment/>
    </xf>
    <xf numFmtId="0" fontId="19" fillId="17" borderId="46" xfId="0" applyFont="1" applyFill="1" applyBorder="1" applyAlignment="1">
      <alignment wrapText="1"/>
    </xf>
    <xf numFmtId="0" fontId="0" fillId="35" borderId="64" xfId="0" applyFont="1" applyFill="1" applyBorder="1" applyAlignment="1">
      <alignment horizontal="center" vertical="center"/>
    </xf>
    <xf numFmtId="0" fontId="19" fillId="35" borderId="46" xfId="0" applyFont="1" applyFill="1" applyBorder="1" applyAlignment="1">
      <alignment horizontal="center" vertical="center" wrapText="1"/>
    </xf>
    <xf numFmtId="0" fontId="0" fillId="35" borderId="46" xfId="0" applyFont="1" applyFill="1" applyBorder="1" applyAlignment="1">
      <alignment horizontal="center" wrapText="1"/>
    </xf>
    <xf numFmtId="0" fontId="0" fillId="35" borderId="46" xfId="0" applyFont="1" applyFill="1" applyBorder="1" applyAlignment="1">
      <alignment horizontal="center" vertical="center" wrapText="1"/>
    </xf>
    <xf numFmtId="0" fontId="19" fillId="41" borderId="46" xfId="0" applyFont="1" applyFill="1" applyBorder="1" applyAlignment="1">
      <alignment horizontal="center" vertical="center" wrapText="1"/>
    </xf>
    <xf numFmtId="0" fontId="16" fillId="35" borderId="47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35" borderId="53" xfId="0" applyFont="1" applyFill="1" applyBorder="1" applyAlignment="1">
      <alignment horizontal="left" vertical="center" wrapText="1"/>
    </xf>
    <xf numFmtId="0" fontId="2" fillId="35" borderId="53" xfId="0" applyFont="1" applyFill="1" applyBorder="1" applyAlignment="1">
      <alignment horizontal="left" vertical="center"/>
    </xf>
    <xf numFmtId="0" fontId="2" fillId="35" borderId="57" xfId="0" applyFont="1" applyFill="1" applyBorder="1" applyAlignment="1">
      <alignment horizontal="left" vertical="center"/>
    </xf>
    <xf numFmtId="0" fontId="2" fillId="35" borderId="56" xfId="0" applyFont="1" applyFill="1" applyBorder="1" applyAlignment="1">
      <alignment horizontal="left" vertical="center" wrapText="1"/>
    </xf>
    <xf numFmtId="0" fontId="2" fillId="35" borderId="21" xfId="0" applyFont="1" applyFill="1" applyBorder="1" applyAlignment="1">
      <alignment horizontal="left" vertical="center"/>
    </xf>
    <xf numFmtId="0" fontId="2" fillId="0" borderId="26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35" borderId="56" xfId="0" applyFont="1" applyFill="1" applyBorder="1" applyAlignment="1">
      <alignment horizontal="left" vertical="center"/>
    </xf>
    <xf numFmtId="0" fontId="2" fillId="35" borderId="70" xfId="0" applyFont="1" applyFill="1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3" fillId="35" borderId="56" xfId="0" applyFont="1" applyFill="1" applyBorder="1" applyAlignment="1">
      <alignment horizontal="left" vertical="center" wrapText="1"/>
    </xf>
    <xf numFmtId="0" fontId="4" fillId="35" borderId="70" xfId="0" applyFont="1" applyFill="1" applyBorder="1" applyAlignment="1">
      <alignment horizontal="left" vertical="center" wrapText="1"/>
    </xf>
    <xf numFmtId="0" fontId="4" fillId="35" borderId="21" xfId="0" applyFont="1" applyFill="1" applyBorder="1" applyAlignment="1">
      <alignment horizontal="left" vertical="center" wrapText="1"/>
    </xf>
    <xf numFmtId="0" fontId="2" fillId="0" borderId="34" xfId="0" applyFont="1" applyBorder="1" applyAlignment="1">
      <alignment horizontal="center" vertical="center"/>
    </xf>
    <xf numFmtId="0" fontId="3" fillId="35" borderId="56" xfId="0" applyFont="1" applyFill="1" applyBorder="1" applyAlignment="1">
      <alignment horizontal="left" vertical="justify" wrapText="1"/>
    </xf>
    <xf numFmtId="0" fontId="4" fillId="35" borderId="70" xfId="0" applyFont="1" applyFill="1" applyBorder="1" applyAlignment="1">
      <alignment horizontal="left" vertical="justify"/>
    </xf>
    <xf numFmtId="0" fontId="4" fillId="35" borderId="21" xfId="0" applyFont="1" applyFill="1" applyBorder="1" applyAlignment="1">
      <alignment horizontal="left" vertical="justify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39" borderId="15" xfId="0" applyFont="1" applyFill="1" applyBorder="1" applyAlignment="1">
      <alignment/>
    </xf>
    <xf numFmtId="0" fontId="0" fillId="39" borderId="13" xfId="0" applyFill="1" applyBorder="1" applyAlignment="1">
      <alignment/>
    </xf>
    <xf numFmtId="0" fontId="0" fillId="39" borderId="27" xfId="0" applyFill="1" applyBorder="1" applyAlignment="1">
      <alignment/>
    </xf>
    <xf numFmtId="0" fontId="21" fillId="35" borderId="16" xfId="0" applyFont="1" applyFill="1" applyBorder="1" applyAlignment="1">
      <alignment horizontal="center" vertical="center" wrapText="1"/>
    </xf>
    <xf numFmtId="0" fontId="21" fillId="35" borderId="40" xfId="0" applyFont="1" applyFill="1" applyBorder="1" applyAlignment="1">
      <alignment horizontal="center" vertical="center" wrapText="1"/>
    </xf>
    <xf numFmtId="0" fontId="21" fillId="35" borderId="17" xfId="0" applyFont="1" applyFill="1" applyBorder="1" applyAlignment="1">
      <alignment horizontal="center" vertical="center" wrapText="1"/>
    </xf>
    <xf numFmtId="0" fontId="21" fillId="35" borderId="41" xfId="0" applyFont="1" applyFill="1" applyBorder="1" applyAlignment="1">
      <alignment horizontal="center" vertical="center" wrapText="1"/>
    </xf>
    <xf numFmtId="0" fontId="0" fillId="39" borderId="0" xfId="0" applyFill="1" applyBorder="1" applyAlignment="1">
      <alignment/>
    </xf>
    <xf numFmtId="0" fontId="4" fillId="35" borderId="70" xfId="0" applyFont="1" applyFill="1" applyBorder="1" applyAlignment="1">
      <alignment horizontal="left" vertical="center"/>
    </xf>
    <xf numFmtId="0" fontId="4" fillId="35" borderId="21" xfId="0" applyFont="1" applyFill="1" applyBorder="1" applyAlignment="1">
      <alignment horizontal="left" vertical="center"/>
    </xf>
    <xf numFmtId="0" fontId="2" fillId="0" borderId="26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3" fillId="4" borderId="53" xfId="0" applyFont="1" applyFill="1" applyBorder="1" applyAlignment="1">
      <alignment horizontal="left" vertical="center" wrapText="1"/>
    </xf>
    <xf numFmtId="0" fontId="4" fillId="4" borderId="53" xfId="0" applyFont="1" applyFill="1" applyBorder="1" applyAlignment="1">
      <alignment horizontal="left" vertical="center"/>
    </xf>
    <xf numFmtId="0" fontId="4" fillId="4" borderId="57" xfId="0" applyFont="1" applyFill="1" applyBorder="1" applyAlignment="1">
      <alignment horizontal="left" vertical="center"/>
    </xf>
    <xf numFmtId="0" fontId="2" fillId="0" borderId="6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0" fontId="2" fillId="0" borderId="6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16" fillId="35" borderId="71" xfId="0" applyFont="1" applyFill="1" applyBorder="1" applyAlignment="1">
      <alignment vertical="center"/>
    </xf>
    <xf numFmtId="0" fontId="16" fillId="35" borderId="72" xfId="0" applyFont="1" applyFill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0" fillId="0" borderId="73" xfId="0" applyFont="1" applyBorder="1" applyAlignment="1">
      <alignment vertical="center"/>
    </xf>
    <xf numFmtId="0" fontId="16" fillId="0" borderId="71" xfId="0" applyFont="1" applyBorder="1" applyAlignment="1">
      <alignment vertical="center"/>
    </xf>
    <xf numFmtId="0" fontId="16" fillId="0" borderId="74" xfId="0" applyFont="1" applyBorder="1" applyAlignment="1">
      <alignment vertical="center"/>
    </xf>
    <xf numFmtId="0" fontId="0" fillId="0" borderId="48" xfId="0" applyFont="1" applyBorder="1" applyAlignment="1">
      <alignment horizontal="center"/>
    </xf>
    <xf numFmtId="0" fontId="0" fillId="0" borderId="73" xfId="0" applyFont="1" applyBorder="1" applyAlignment="1">
      <alignment horizontal="center"/>
    </xf>
    <xf numFmtId="0" fontId="0" fillId="0" borderId="50" xfId="0" applyFont="1" applyBorder="1" applyAlignment="1">
      <alignment vertical="center"/>
    </xf>
    <xf numFmtId="0" fontId="0" fillId="0" borderId="58" xfId="0" applyFont="1" applyBorder="1" applyAlignment="1">
      <alignment vertical="center"/>
    </xf>
    <xf numFmtId="0" fontId="0" fillId="0" borderId="48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35" borderId="48" xfId="0" applyFont="1" applyFill="1" applyBorder="1" applyAlignment="1">
      <alignment vertical="center"/>
    </xf>
    <xf numFmtId="0" fontId="0" fillId="35" borderId="73" xfId="0" applyFont="1" applyFill="1" applyBorder="1" applyAlignment="1">
      <alignment vertical="center"/>
    </xf>
    <xf numFmtId="0" fontId="16" fillId="0" borderId="71" xfId="0" applyFont="1" applyBorder="1" applyAlignment="1">
      <alignment horizontal="center" vertical="center"/>
    </xf>
    <xf numFmtId="0" fontId="16" fillId="0" borderId="72" xfId="0" applyFont="1" applyBorder="1" applyAlignment="1">
      <alignment horizontal="center" vertical="center"/>
    </xf>
    <xf numFmtId="0" fontId="16" fillId="42" borderId="48" xfId="0" applyFont="1" applyFill="1" applyBorder="1" applyAlignment="1">
      <alignment horizontal="center" vertical="center" wrapText="1"/>
    </xf>
    <xf numFmtId="0" fontId="16" fillId="42" borderId="73" xfId="0" applyFont="1" applyFill="1" applyBorder="1" applyAlignment="1">
      <alignment horizontal="center" vertical="center" wrapText="1"/>
    </xf>
    <xf numFmtId="0" fontId="15" fillId="38" borderId="67" xfId="0" applyFont="1" applyFill="1" applyBorder="1" applyAlignment="1">
      <alignment horizontal="center" wrapText="1"/>
    </xf>
    <xf numFmtId="0" fontId="15" fillId="38" borderId="32" xfId="0" applyFont="1" applyFill="1" applyBorder="1" applyAlignment="1">
      <alignment horizontal="center" wrapText="1"/>
    </xf>
    <xf numFmtId="0" fontId="17" fillId="37" borderId="16" xfId="0" applyFont="1" applyFill="1" applyBorder="1" applyAlignment="1">
      <alignment horizontal="center" vertical="center"/>
    </xf>
    <xf numFmtId="0" fontId="17" fillId="37" borderId="19" xfId="0" applyFont="1" applyFill="1" applyBorder="1" applyAlignment="1">
      <alignment horizontal="center" vertical="center"/>
    </xf>
    <xf numFmtId="0" fontId="17" fillId="37" borderId="52" xfId="0" applyFont="1" applyFill="1" applyBorder="1" applyAlignment="1">
      <alignment horizontal="center" vertical="center"/>
    </xf>
    <xf numFmtId="0" fontId="18" fillId="0" borderId="63" xfId="0" applyFont="1" applyBorder="1" applyAlignment="1">
      <alignment textRotation="90" wrapText="1"/>
    </xf>
    <xf numFmtId="0" fontId="0" fillId="0" borderId="75" xfId="0" applyFont="1" applyBorder="1" applyAlignment="1">
      <alignment/>
    </xf>
    <xf numFmtId="0" fontId="0" fillId="0" borderId="58" xfId="0" applyFont="1" applyBorder="1" applyAlignment="1">
      <alignment/>
    </xf>
    <xf numFmtId="0" fontId="18" fillId="0" borderId="75" xfId="0" applyFont="1" applyBorder="1" applyAlignment="1">
      <alignment textRotation="90" wrapText="1"/>
    </xf>
    <xf numFmtId="0" fontId="18" fillId="0" borderId="58" xfId="0" applyFont="1" applyBorder="1" applyAlignment="1">
      <alignment textRotation="90" wrapText="1"/>
    </xf>
    <xf numFmtId="0" fontId="60" fillId="38" borderId="26" xfId="0" applyFont="1" applyFill="1" applyBorder="1" applyAlignment="1">
      <alignment vertical="center" wrapText="1"/>
    </xf>
    <xf numFmtId="0" fontId="61" fillId="0" borderId="69" xfId="0" applyFont="1" applyBorder="1" applyAlignment="1">
      <alignment vertical="center" wrapText="1"/>
    </xf>
    <xf numFmtId="0" fontId="61" fillId="0" borderId="29" xfId="0" applyFont="1" applyBorder="1" applyAlignment="1">
      <alignment vertical="center" wrapText="1"/>
    </xf>
    <xf numFmtId="0" fontId="61" fillId="0" borderId="31" xfId="0" applyFont="1" applyBorder="1" applyAlignment="1">
      <alignment vertical="center" wrapText="1"/>
    </xf>
    <xf numFmtId="0" fontId="15" fillId="38" borderId="10" xfId="0" applyFont="1" applyFill="1" applyBorder="1" applyAlignment="1">
      <alignment horizontal="center" wrapText="1"/>
    </xf>
    <xf numFmtId="0" fontId="15" fillId="38" borderId="76" xfId="0" applyFont="1" applyFill="1" applyBorder="1" applyAlignment="1">
      <alignment horizontal="center" wrapText="1"/>
    </xf>
    <xf numFmtId="0" fontId="18" fillId="0" borderId="63" xfId="0" applyFont="1" applyBorder="1" applyAlignment="1">
      <alignment horizontal="center" vertical="center" textRotation="90" wrapText="1"/>
    </xf>
    <xf numFmtId="0" fontId="18" fillId="0" borderId="75" xfId="0" applyFont="1" applyBorder="1" applyAlignment="1">
      <alignment horizontal="center" vertical="center" textRotation="90" wrapText="1"/>
    </xf>
    <xf numFmtId="0" fontId="14" fillId="0" borderId="26" xfId="0" applyFont="1" applyBorder="1" applyAlignment="1">
      <alignment/>
    </xf>
    <xf numFmtId="0" fontId="14" fillId="0" borderId="77" xfId="0" applyFont="1" applyBorder="1" applyAlignment="1">
      <alignment/>
    </xf>
    <xf numFmtId="0" fontId="14" fillId="0" borderId="23" xfId="0" applyFont="1" applyBorder="1" applyAlignment="1">
      <alignment/>
    </xf>
    <xf numFmtId="0" fontId="14" fillId="0" borderId="78" xfId="0" applyFont="1" applyBorder="1" applyAlignment="1">
      <alignment/>
    </xf>
    <xf numFmtId="0" fontId="14" fillId="0" borderId="29" xfId="0" applyFont="1" applyBorder="1" applyAlignment="1">
      <alignment/>
    </xf>
    <xf numFmtId="0" fontId="14" fillId="0" borderId="79" xfId="0" applyFont="1" applyBorder="1" applyAlignment="1">
      <alignment/>
    </xf>
    <xf numFmtId="0" fontId="16" fillId="0" borderId="72" xfId="0" applyFont="1" applyBorder="1" applyAlignment="1">
      <alignment vertical="center"/>
    </xf>
    <xf numFmtId="0" fontId="17" fillId="4" borderId="35" xfId="0" applyFont="1" applyFill="1" applyBorder="1" applyAlignment="1">
      <alignment horizontal="center" vertical="center"/>
    </xf>
    <xf numFmtId="0" fontId="17" fillId="4" borderId="53" xfId="0" applyFont="1" applyFill="1" applyBorder="1" applyAlignment="1">
      <alignment horizontal="center" vertical="center"/>
    </xf>
    <xf numFmtId="0" fontId="17" fillId="4" borderId="19" xfId="0" applyFont="1" applyFill="1" applyBorder="1" applyAlignment="1">
      <alignment horizontal="center" vertical="center"/>
    </xf>
    <xf numFmtId="0" fontId="17" fillId="4" borderId="52" xfId="0" applyFont="1" applyFill="1" applyBorder="1" applyAlignment="1">
      <alignment horizontal="center" vertical="center"/>
    </xf>
    <xf numFmtId="0" fontId="18" fillId="0" borderId="44" xfId="0" applyFont="1" applyBorder="1" applyAlignment="1">
      <alignment horizontal="center" vertical="center" textRotation="90" wrapText="1"/>
    </xf>
    <xf numFmtId="0" fontId="18" fillId="0" borderId="71" xfId="0" applyFont="1" applyBorder="1" applyAlignment="1">
      <alignment horizontal="center" vertical="center" textRotation="90" wrapText="1"/>
    </xf>
    <xf numFmtId="0" fontId="0" fillId="0" borderId="40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48" xfId="0" applyFont="1" applyBorder="1" applyAlignment="1">
      <alignment/>
    </xf>
    <xf numFmtId="0" fontId="0" fillId="0" borderId="73" xfId="0" applyFont="1" applyBorder="1" applyAlignment="1">
      <alignment/>
    </xf>
    <xf numFmtId="0" fontId="17" fillId="4" borderId="16" xfId="0" applyFont="1" applyFill="1" applyBorder="1" applyAlignment="1">
      <alignment horizontal="center" vertical="center"/>
    </xf>
    <xf numFmtId="0" fontId="19" fillId="42" borderId="46" xfId="0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A1">
      <pane xSplit="2" ySplit="4" topLeftCell="C2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J48" sqref="J48"/>
    </sheetView>
  </sheetViews>
  <sheetFormatPr defaultColWidth="9.140625" defaultRowHeight="15"/>
  <cols>
    <col min="1" max="1" width="1.7109375" style="1" customWidth="1"/>
    <col min="2" max="2" width="59.140625" style="0" customWidth="1"/>
    <col min="3" max="3" width="44.28125" style="0" customWidth="1"/>
    <col min="4" max="4" width="5.28125" style="0" customWidth="1"/>
    <col min="5" max="5" width="5.7109375" style="0" bestFit="1" customWidth="1"/>
    <col min="6" max="6" width="5.421875" style="0" customWidth="1"/>
    <col min="7" max="8" width="6.140625" style="0" customWidth="1"/>
    <col min="9" max="9" width="7.8515625" style="0" customWidth="1"/>
    <col min="10" max="10" width="9.140625" style="1" customWidth="1"/>
    <col min="11" max="11" width="7.28125" style="1" customWidth="1"/>
    <col min="12" max="12" width="7.00390625" style="1" bestFit="1" customWidth="1"/>
  </cols>
  <sheetData>
    <row r="1" spans="1:10" ht="26.25" customHeight="1" thickBot="1">
      <c r="A1" s="2"/>
      <c r="B1" s="317" t="s">
        <v>0</v>
      </c>
      <c r="C1" s="318"/>
      <c r="D1" s="318"/>
      <c r="E1" s="318"/>
      <c r="F1" s="318"/>
      <c r="G1" s="318"/>
      <c r="H1" s="318"/>
      <c r="I1" s="318"/>
      <c r="J1" s="319"/>
    </row>
    <row r="2" spans="1:12" ht="15.75" thickBot="1">
      <c r="A2" s="3"/>
      <c r="B2" s="343" t="s">
        <v>1</v>
      </c>
      <c r="C2" s="344"/>
      <c r="D2" s="348" t="s">
        <v>33</v>
      </c>
      <c r="E2" s="349"/>
      <c r="F2" s="350" t="s">
        <v>34</v>
      </c>
      <c r="G2" s="350"/>
      <c r="H2" s="220"/>
      <c r="I2" s="91" t="s">
        <v>4</v>
      </c>
      <c r="J2" s="148"/>
      <c r="K2" s="149"/>
      <c r="L2" s="149"/>
    </row>
    <row r="3" spans="1:12" ht="30.75" customHeight="1">
      <c r="A3" s="3"/>
      <c r="B3" s="52"/>
      <c r="C3" s="53"/>
      <c r="D3" s="351" t="s">
        <v>35</v>
      </c>
      <c r="E3" s="352"/>
      <c r="F3" s="352" t="s">
        <v>36</v>
      </c>
      <c r="G3" s="352"/>
      <c r="H3" s="221"/>
      <c r="I3" s="91" t="s">
        <v>5</v>
      </c>
      <c r="J3" s="331" t="s">
        <v>32</v>
      </c>
      <c r="K3" s="336" t="s">
        <v>78</v>
      </c>
      <c r="L3" s="338" t="s">
        <v>77</v>
      </c>
    </row>
    <row r="4" spans="1:12" ht="34.5" thickBot="1">
      <c r="A4" s="3"/>
      <c r="B4" s="51"/>
      <c r="C4" s="54"/>
      <c r="D4" s="5" t="s">
        <v>2</v>
      </c>
      <c r="E4" s="4" t="s">
        <v>3</v>
      </c>
      <c r="F4" s="79" t="s">
        <v>2</v>
      </c>
      <c r="G4" s="80" t="s">
        <v>3</v>
      </c>
      <c r="H4" s="225" t="s">
        <v>76</v>
      </c>
      <c r="I4" s="92" t="s">
        <v>4</v>
      </c>
      <c r="J4" s="332"/>
      <c r="K4" s="337"/>
      <c r="L4" s="339"/>
    </row>
    <row r="5" spans="1:12" ht="15" customHeight="1">
      <c r="A5" s="3"/>
      <c r="B5" s="345" t="s">
        <v>65</v>
      </c>
      <c r="C5" s="93" t="s">
        <v>6</v>
      </c>
      <c r="D5" s="9">
        <v>30</v>
      </c>
      <c r="E5" s="10"/>
      <c r="F5" s="32"/>
      <c r="G5" s="33"/>
      <c r="H5" s="226"/>
      <c r="I5" s="39"/>
      <c r="J5" s="144">
        <f>SUM(D5:I5)</f>
        <v>30</v>
      </c>
      <c r="K5" s="157">
        <v>30</v>
      </c>
      <c r="L5" s="158"/>
    </row>
    <row r="6" spans="1:12" ht="15">
      <c r="A6" s="3"/>
      <c r="B6" s="346"/>
      <c r="C6" s="11" t="s">
        <v>7</v>
      </c>
      <c r="D6" s="12"/>
      <c r="E6" s="13">
        <v>20</v>
      </c>
      <c r="F6" s="34"/>
      <c r="G6" s="35"/>
      <c r="H6" s="227"/>
      <c r="I6" s="56"/>
      <c r="J6" s="145">
        <f aca="true" t="shared" si="0" ref="J6:J47">SUM(D6:I6)</f>
        <v>20</v>
      </c>
      <c r="K6" s="152">
        <v>20</v>
      </c>
      <c r="L6" s="153"/>
    </row>
    <row r="7" spans="1:12" ht="15">
      <c r="A7" s="3"/>
      <c r="B7" s="346"/>
      <c r="C7" s="14" t="s">
        <v>8</v>
      </c>
      <c r="D7" s="12">
        <v>10</v>
      </c>
      <c r="E7" s="15"/>
      <c r="F7" s="34"/>
      <c r="G7" s="35"/>
      <c r="H7" s="227"/>
      <c r="I7" s="56"/>
      <c r="J7" s="145">
        <f t="shared" si="0"/>
        <v>10</v>
      </c>
      <c r="K7" s="152">
        <v>10</v>
      </c>
      <c r="L7" s="153"/>
    </row>
    <row r="8" spans="1:12" ht="15">
      <c r="A8" s="16"/>
      <c r="B8" s="346"/>
      <c r="C8" s="174" t="s">
        <v>9</v>
      </c>
      <c r="D8" s="175">
        <v>30</v>
      </c>
      <c r="E8" s="176">
        <v>5</v>
      </c>
      <c r="F8" s="34"/>
      <c r="G8" s="35"/>
      <c r="H8" s="227"/>
      <c r="I8" s="56"/>
      <c r="J8" s="145">
        <f t="shared" si="0"/>
        <v>35</v>
      </c>
      <c r="K8" s="152">
        <v>35</v>
      </c>
      <c r="L8" s="153"/>
    </row>
    <row r="9" spans="1:12" ht="15.75" thickBot="1">
      <c r="A9" s="16"/>
      <c r="B9" s="346"/>
      <c r="C9" s="177" t="s">
        <v>25</v>
      </c>
      <c r="D9" s="178">
        <v>25</v>
      </c>
      <c r="E9" s="179"/>
      <c r="F9" s="34"/>
      <c r="G9" s="35"/>
      <c r="H9" s="232"/>
      <c r="I9" s="56"/>
      <c r="J9" s="151">
        <f t="shared" si="0"/>
        <v>25</v>
      </c>
      <c r="K9" s="159">
        <v>25</v>
      </c>
      <c r="L9" s="154"/>
    </row>
    <row r="10" spans="1:12" ht="15.75" hidden="1" thickBot="1">
      <c r="A10" s="16"/>
      <c r="B10" s="347"/>
      <c r="C10" s="17" t="s">
        <v>10</v>
      </c>
      <c r="D10" s="18">
        <f>SUM(D5:D9)</f>
        <v>95</v>
      </c>
      <c r="E10" s="19">
        <f>SUM(E5:E9)</f>
        <v>25</v>
      </c>
      <c r="F10" s="36"/>
      <c r="G10" s="37"/>
      <c r="H10" s="222"/>
      <c r="I10" s="40"/>
      <c r="J10" s="150">
        <f t="shared" si="0"/>
        <v>120</v>
      </c>
      <c r="K10" s="168"/>
      <c r="L10" s="169"/>
    </row>
    <row r="11" spans="1:12" ht="15.75" thickBot="1">
      <c r="A11" s="16"/>
      <c r="B11" s="7" t="s">
        <v>11</v>
      </c>
      <c r="C11" s="8" t="s">
        <v>12</v>
      </c>
      <c r="D11" s="20">
        <f>SUM(D10)</f>
        <v>95</v>
      </c>
      <c r="E11" s="27">
        <f>SUM(E10)</f>
        <v>25</v>
      </c>
      <c r="F11" s="43"/>
      <c r="G11" s="43"/>
      <c r="H11" s="223"/>
      <c r="I11" s="43"/>
      <c r="J11" s="147">
        <f>SUM(D11:I11)</f>
        <v>120</v>
      </c>
      <c r="K11" s="160">
        <f>SUM(K5:K10)</f>
        <v>120</v>
      </c>
      <c r="L11" s="165"/>
    </row>
    <row r="12" spans="1:12" ht="15.75" thickBot="1">
      <c r="A12" s="21">
        <v>1</v>
      </c>
      <c r="B12" s="189" t="s">
        <v>13</v>
      </c>
      <c r="C12" s="190"/>
      <c r="D12" s="191"/>
      <c r="E12" s="191"/>
      <c r="F12" s="191"/>
      <c r="G12" s="191"/>
      <c r="H12" s="224"/>
      <c r="I12" s="192"/>
      <c r="J12" s="191"/>
      <c r="K12" s="193"/>
      <c r="L12" s="193"/>
    </row>
    <row r="13" spans="1:12" ht="15" customHeight="1">
      <c r="A13" s="322" t="s">
        <v>14</v>
      </c>
      <c r="B13" s="324" t="s">
        <v>29</v>
      </c>
      <c r="C13" s="49" t="s">
        <v>50</v>
      </c>
      <c r="D13" s="45">
        <v>30</v>
      </c>
      <c r="E13" s="46">
        <v>70</v>
      </c>
      <c r="F13" s="32"/>
      <c r="G13" s="33"/>
      <c r="H13" s="226"/>
      <c r="I13" s="55"/>
      <c r="J13" s="156">
        <f t="shared" si="0"/>
        <v>100</v>
      </c>
      <c r="K13" s="157">
        <v>70</v>
      </c>
      <c r="L13" s="158">
        <v>30</v>
      </c>
    </row>
    <row r="14" spans="1:12" ht="15">
      <c r="A14" s="322"/>
      <c r="B14" s="325"/>
      <c r="C14" s="65" t="s">
        <v>54</v>
      </c>
      <c r="D14" s="47"/>
      <c r="E14" s="48"/>
      <c r="F14" s="34">
        <v>20</v>
      </c>
      <c r="G14" s="35"/>
      <c r="H14" s="227"/>
      <c r="I14" s="56"/>
      <c r="J14" s="145">
        <f t="shared" si="0"/>
        <v>20</v>
      </c>
      <c r="K14" s="152">
        <v>20</v>
      </c>
      <c r="L14" s="153"/>
    </row>
    <row r="15" spans="1:12" ht="15.75" thickBot="1">
      <c r="A15" s="322"/>
      <c r="B15" s="325"/>
      <c r="C15" s="66" t="s">
        <v>53</v>
      </c>
      <c r="D15" s="67"/>
      <c r="E15" s="68"/>
      <c r="F15" s="81">
        <v>20</v>
      </c>
      <c r="G15" s="82"/>
      <c r="H15" s="229"/>
      <c r="I15" s="88"/>
      <c r="J15" s="151">
        <f t="shared" si="0"/>
        <v>20</v>
      </c>
      <c r="K15" s="159">
        <v>20</v>
      </c>
      <c r="L15" s="154"/>
    </row>
    <row r="16" spans="1:12" ht="15.75" thickBot="1">
      <c r="A16" s="323"/>
      <c r="B16" s="326"/>
      <c r="C16" s="69" t="s">
        <v>10</v>
      </c>
      <c r="D16" s="70">
        <f>SUM(D13:D15)</f>
        <v>30</v>
      </c>
      <c r="E16" s="71">
        <f>SUM(E13:E15)</f>
        <v>70</v>
      </c>
      <c r="F16" s="83">
        <f>SUM(F13:F15)</f>
        <v>40</v>
      </c>
      <c r="G16" s="84"/>
      <c r="H16" s="27"/>
      <c r="I16" s="72"/>
      <c r="J16" s="147">
        <f>SUM(D16:I16)</f>
        <v>140</v>
      </c>
      <c r="K16" s="162">
        <f>SUM(K13:K15)</f>
        <v>110</v>
      </c>
      <c r="L16" s="163">
        <f>SUM(L13:L15)</f>
        <v>30</v>
      </c>
    </row>
    <row r="17" spans="1:12" ht="15" customHeight="1">
      <c r="A17" s="327" t="s">
        <v>15</v>
      </c>
      <c r="B17" s="328" t="s">
        <v>28</v>
      </c>
      <c r="C17" s="49" t="s">
        <v>52</v>
      </c>
      <c r="D17" s="45">
        <v>15</v>
      </c>
      <c r="E17" s="46"/>
      <c r="F17" s="32"/>
      <c r="G17" s="33"/>
      <c r="H17" s="226"/>
      <c r="I17" s="55"/>
      <c r="J17" s="144">
        <f t="shared" si="0"/>
        <v>15</v>
      </c>
      <c r="K17" s="157">
        <v>15</v>
      </c>
      <c r="L17" s="158"/>
    </row>
    <row r="18" spans="1:12" ht="15">
      <c r="A18" s="322"/>
      <c r="B18" s="329"/>
      <c r="C18" s="65" t="s">
        <v>51</v>
      </c>
      <c r="D18" s="47"/>
      <c r="E18" s="48">
        <v>25</v>
      </c>
      <c r="F18" s="34"/>
      <c r="G18" s="35"/>
      <c r="H18" s="227"/>
      <c r="I18" s="56"/>
      <c r="J18" s="145">
        <f t="shared" si="0"/>
        <v>25</v>
      </c>
      <c r="K18" s="152">
        <v>25</v>
      </c>
      <c r="L18" s="153"/>
    </row>
    <row r="19" spans="1:12" ht="15.75" thickBot="1">
      <c r="A19" s="322"/>
      <c r="B19" s="329"/>
      <c r="C19" s="65" t="s">
        <v>55</v>
      </c>
      <c r="D19" s="73"/>
      <c r="E19" s="74"/>
      <c r="F19" s="85">
        <v>12</v>
      </c>
      <c r="G19" s="86"/>
      <c r="H19" s="230"/>
      <c r="I19" s="89"/>
      <c r="J19" s="146">
        <f t="shared" si="0"/>
        <v>12</v>
      </c>
      <c r="K19" s="159">
        <v>12</v>
      </c>
      <c r="L19" s="154"/>
    </row>
    <row r="20" spans="1:12" ht="15.75" thickBot="1">
      <c r="A20" s="323"/>
      <c r="B20" s="330"/>
      <c r="C20" s="69" t="s">
        <v>10</v>
      </c>
      <c r="D20" s="70">
        <f>SUM(D17:D19)</f>
        <v>15</v>
      </c>
      <c r="E20" s="71">
        <f>SUM(E17:E19)</f>
        <v>25</v>
      </c>
      <c r="F20" s="83">
        <f>SUM(F17:F19)</f>
        <v>12</v>
      </c>
      <c r="G20" s="37"/>
      <c r="H20" s="231"/>
      <c r="I20" s="76"/>
      <c r="J20" s="147">
        <f>SUM(D20:I20)</f>
        <v>52</v>
      </c>
      <c r="K20" s="162">
        <f>SUM(K17:K19)</f>
        <v>52</v>
      </c>
      <c r="L20" s="163"/>
    </row>
    <row r="21" spans="1:12" ht="15" customHeight="1">
      <c r="A21" s="327" t="s">
        <v>16</v>
      </c>
      <c r="B21" s="324" t="s">
        <v>27</v>
      </c>
      <c r="C21" s="77" t="s">
        <v>69</v>
      </c>
      <c r="D21" s="45"/>
      <c r="E21" s="46"/>
      <c r="F21" s="32">
        <v>15</v>
      </c>
      <c r="G21" s="33"/>
      <c r="H21" s="226"/>
      <c r="I21" s="55"/>
      <c r="J21" s="144">
        <f t="shared" si="0"/>
        <v>15</v>
      </c>
      <c r="K21" s="157"/>
      <c r="L21" s="158">
        <v>15</v>
      </c>
    </row>
    <row r="22" spans="1:12" ht="15">
      <c r="A22" s="322"/>
      <c r="B22" s="341"/>
      <c r="C22" s="50" t="s">
        <v>70</v>
      </c>
      <c r="D22" s="47"/>
      <c r="E22" s="48"/>
      <c r="F22" s="34">
        <v>20</v>
      </c>
      <c r="G22" s="35"/>
      <c r="H22" s="227"/>
      <c r="I22" s="56"/>
      <c r="J22" s="145">
        <f t="shared" si="0"/>
        <v>20</v>
      </c>
      <c r="K22" s="152"/>
      <c r="L22" s="153">
        <v>20</v>
      </c>
    </row>
    <row r="23" spans="1:12" ht="15.75" thickBot="1">
      <c r="A23" s="322"/>
      <c r="B23" s="341"/>
      <c r="C23" s="50" t="s">
        <v>71</v>
      </c>
      <c r="D23" s="47"/>
      <c r="E23" s="48"/>
      <c r="F23" s="34">
        <v>15</v>
      </c>
      <c r="G23" s="35">
        <v>15</v>
      </c>
      <c r="H23" s="227"/>
      <c r="I23" s="56">
        <v>60</v>
      </c>
      <c r="J23" s="145">
        <f>SUM(D23:I23)</f>
        <v>90</v>
      </c>
      <c r="K23" s="159"/>
      <c r="L23" s="154">
        <v>30</v>
      </c>
    </row>
    <row r="24" spans="1:12" ht="15.75" thickBot="1">
      <c r="A24" s="322"/>
      <c r="B24" s="342"/>
      <c r="C24" s="64" t="s">
        <v>10</v>
      </c>
      <c r="D24" s="78"/>
      <c r="E24" s="75"/>
      <c r="F24" s="83">
        <f>SUM(F21:F23)</f>
        <v>50</v>
      </c>
      <c r="G24" s="84">
        <f>G21+G22+G23</f>
        <v>15</v>
      </c>
      <c r="H24" s="27"/>
      <c r="I24" s="72">
        <f>SUM(I21:I23)</f>
        <v>60</v>
      </c>
      <c r="J24" s="147">
        <f>SUM(D24:I24)</f>
        <v>125</v>
      </c>
      <c r="K24" s="167"/>
      <c r="L24" s="163">
        <f>SUM(L21:L23)</f>
        <v>65</v>
      </c>
    </row>
    <row r="25" spans="1:12" ht="30">
      <c r="A25" s="322" t="s">
        <v>17</v>
      </c>
      <c r="B25" s="324" t="s">
        <v>26</v>
      </c>
      <c r="C25" s="218" t="s">
        <v>72</v>
      </c>
      <c r="D25" s="45"/>
      <c r="E25" s="46"/>
      <c r="F25" s="32">
        <v>50</v>
      </c>
      <c r="G25" s="33"/>
      <c r="H25" s="226"/>
      <c r="I25" s="56">
        <v>70</v>
      </c>
      <c r="J25" s="144">
        <f t="shared" si="0"/>
        <v>120</v>
      </c>
      <c r="K25" s="157"/>
      <c r="L25" s="240">
        <v>50</v>
      </c>
    </row>
    <row r="26" spans="1:12" ht="30">
      <c r="A26" s="322"/>
      <c r="B26" s="341"/>
      <c r="C26" s="166" t="s">
        <v>73</v>
      </c>
      <c r="D26" s="47"/>
      <c r="E26" s="48"/>
      <c r="F26" s="34">
        <v>10</v>
      </c>
      <c r="G26" s="35"/>
      <c r="H26" s="227"/>
      <c r="I26" s="56">
        <v>60</v>
      </c>
      <c r="J26" s="145">
        <f t="shared" si="0"/>
        <v>70</v>
      </c>
      <c r="K26" s="152"/>
      <c r="L26" s="239">
        <v>10</v>
      </c>
    </row>
    <row r="27" spans="1:12" ht="15.75" thickBot="1">
      <c r="A27" s="322"/>
      <c r="B27" s="341"/>
      <c r="C27" s="50" t="s">
        <v>74</v>
      </c>
      <c r="D27" s="47">
        <v>5</v>
      </c>
      <c r="E27" s="48"/>
      <c r="F27" s="34">
        <v>20</v>
      </c>
      <c r="G27" s="35"/>
      <c r="H27" s="227">
        <v>10</v>
      </c>
      <c r="I27" s="56">
        <v>50</v>
      </c>
      <c r="J27" s="146">
        <f>SUM(D27:I27)</f>
        <v>85</v>
      </c>
      <c r="K27" s="159">
        <v>16</v>
      </c>
      <c r="L27" s="154">
        <v>9</v>
      </c>
    </row>
    <row r="28" spans="1:12" ht="15.75" thickBot="1">
      <c r="A28" s="323"/>
      <c r="B28" s="342"/>
      <c r="C28" s="64" t="s">
        <v>10</v>
      </c>
      <c r="D28" s="187">
        <f>SUM(D25:D27)</f>
        <v>5</v>
      </c>
      <c r="E28" s="188">
        <f>SUM(E25:E27)</f>
        <v>0</v>
      </c>
      <c r="F28" s="187">
        <f>SUM(F25:F27)</f>
        <v>80</v>
      </c>
      <c r="G28" s="188"/>
      <c r="H28" s="228">
        <f>SUM(H25:H27)</f>
        <v>10</v>
      </c>
      <c r="I28" s="72">
        <f>SUM(I25:I27)</f>
        <v>180</v>
      </c>
      <c r="J28" s="147">
        <f>SUM(D28:I28)</f>
        <v>275</v>
      </c>
      <c r="K28" s="219">
        <f>SUM(K25:K27)</f>
        <v>16</v>
      </c>
      <c r="L28" s="161">
        <f>SUM(L25:L27)</f>
        <v>69</v>
      </c>
    </row>
    <row r="29" spans="1:12" ht="19.5" thickBot="1">
      <c r="A29" s="3"/>
      <c r="B29" s="194"/>
      <c r="C29" s="195" t="s">
        <v>18</v>
      </c>
      <c r="D29" s="196">
        <f>SUM(D28+D24+D20+D16)</f>
        <v>50</v>
      </c>
      <c r="E29" s="197">
        <f>SUM(E28+E24+E20+E16)</f>
        <v>95</v>
      </c>
      <c r="F29" s="196">
        <f>SUM(F28+F24+F20+F16)</f>
        <v>182</v>
      </c>
      <c r="G29" s="197">
        <f>SUM(G28+G24+G20+G16)</f>
        <v>15</v>
      </c>
      <c r="H29" s="236">
        <f>H28</f>
        <v>10</v>
      </c>
      <c r="I29" s="198">
        <f>SUM(I28+I24+I20+I16)</f>
        <v>240</v>
      </c>
      <c r="J29" s="199">
        <f>SUM(D29:I29)</f>
        <v>592</v>
      </c>
      <c r="K29" s="200">
        <f>K16+K20+K24+K28</f>
        <v>178</v>
      </c>
      <c r="L29" s="201">
        <f>L16+L20+L24+L28</f>
        <v>164</v>
      </c>
    </row>
    <row r="30" spans="1:12" ht="15.75" thickBot="1">
      <c r="A30" s="21">
        <v>2</v>
      </c>
      <c r="B30" s="208" t="s">
        <v>30</v>
      </c>
      <c r="C30" s="333"/>
      <c r="D30" s="334"/>
      <c r="E30" s="334"/>
      <c r="F30" s="334"/>
      <c r="G30" s="334"/>
      <c r="H30" s="334"/>
      <c r="I30" s="335"/>
      <c r="J30" s="333"/>
      <c r="K30" s="340"/>
      <c r="L30" s="340"/>
    </row>
    <row r="31" spans="1:12" ht="15">
      <c r="A31" s="309" t="s">
        <v>19</v>
      </c>
      <c r="B31" s="320" t="s">
        <v>20</v>
      </c>
      <c r="C31" s="25" t="s">
        <v>56</v>
      </c>
      <c r="D31" s="59">
        <v>10</v>
      </c>
      <c r="E31" s="60">
        <v>10</v>
      </c>
      <c r="F31" s="28"/>
      <c r="G31" s="29">
        <v>10</v>
      </c>
      <c r="H31" s="226">
        <v>5</v>
      </c>
      <c r="I31" s="55"/>
      <c r="J31" s="145">
        <f t="shared" si="0"/>
        <v>35</v>
      </c>
      <c r="K31" s="157">
        <v>30</v>
      </c>
      <c r="L31" s="158"/>
    </row>
    <row r="32" spans="1:12" ht="15">
      <c r="A32" s="310"/>
      <c r="B32" s="321"/>
      <c r="C32" s="26" t="s">
        <v>57</v>
      </c>
      <c r="D32" s="57">
        <v>60</v>
      </c>
      <c r="E32" s="58">
        <v>30</v>
      </c>
      <c r="F32" s="30">
        <v>28</v>
      </c>
      <c r="G32" s="31"/>
      <c r="H32" s="227">
        <v>5</v>
      </c>
      <c r="I32" s="56">
        <v>30</v>
      </c>
      <c r="J32" s="145">
        <f t="shared" si="0"/>
        <v>153</v>
      </c>
      <c r="K32" s="152">
        <v>118</v>
      </c>
      <c r="L32" s="153"/>
    </row>
    <row r="33" spans="1:12" ht="15">
      <c r="A33" s="310"/>
      <c r="B33" s="321"/>
      <c r="C33" s="26" t="s">
        <v>58</v>
      </c>
      <c r="D33" s="57">
        <v>30</v>
      </c>
      <c r="E33" s="58">
        <v>15</v>
      </c>
      <c r="F33" s="30"/>
      <c r="G33" s="31">
        <v>40</v>
      </c>
      <c r="H33" s="227">
        <v>10</v>
      </c>
      <c r="I33" s="56">
        <v>170</v>
      </c>
      <c r="J33" s="145">
        <f t="shared" si="0"/>
        <v>265</v>
      </c>
      <c r="K33" s="152">
        <v>85</v>
      </c>
      <c r="L33" s="153"/>
    </row>
    <row r="34" spans="1:12" ht="15.75" thickBot="1">
      <c r="A34" s="310"/>
      <c r="B34" s="321"/>
      <c r="C34" s="26" t="s">
        <v>59</v>
      </c>
      <c r="D34" s="57">
        <v>15</v>
      </c>
      <c r="E34" s="58">
        <v>5</v>
      </c>
      <c r="F34" s="30"/>
      <c r="G34" s="31">
        <v>20</v>
      </c>
      <c r="H34" s="227">
        <v>5</v>
      </c>
      <c r="I34" s="56">
        <v>30</v>
      </c>
      <c r="J34" s="146">
        <f t="shared" si="0"/>
        <v>75</v>
      </c>
      <c r="K34" s="159">
        <v>30</v>
      </c>
      <c r="L34" s="154">
        <v>10</v>
      </c>
    </row>
    <row r="35" spans="1:12" ht="15.75" thickBot="1">
      <c r="A35" s="311"/>
      <c r="B35" s="316"/>
      <c r="C35" s="24" t="s">
        <v>10</v>
      </c>
      <c r="D35" s="22">
        <f aca="true" t="shared" si="1" ref="D35:I35">SUM(D31:D34)</f>
        <v>115</v>
      </c>
      <c r="E35" s="23">
        <f t="shared" si="1"/>
        <v>60</v>
      </c>
      <c r="F35" s="22">
        <f t="shared" si="1"/>
        <v>28</v>
      </c>
      <c r="G35" s="23">
        <f t="shared" si="1"/>
        <v>70</v>
      </c>
      <c r="H35" s="27">
        <f t="shared" si="1"/>
        <v>25</v>
      </c>
      <c r="I35" s="38">
        <f t="shared" si="1"/>
        <v>230</v>
      </c>
      <c r="J35" s="147">
        <f>SUM(D35:I35)</f>
        <v>528</v>
      </c>
      <c r="K35" s="162">
        <f>SUM(K31:K34)</f>
        <v>263</v>
      </c>
      <c r="L35" s="163">
        <f>SUM(L31:L34)</f>
        <v>10</v>
      </c>
    </row>
    <row r="36" spans="1:12" ht="30">
      <c r="A36" s="41"/>
      <c r="B36" s="90"/>
      <c r="C36" s="42" t="s">
        <v>60</v>
      </c>
      <c r="D36" s="59"/>
      <c r="E36" s="60"/>
      <c r="F36" s="28">
        <v>50</v>
      </c>
      <c r="G36" s="29"/>
      <c r="H36" s="226"/>
      <c r="I36" s="56">
        <v>15</v>
      </c>
      <c r="J36" s="145">
        <f>SUM(D36:I36)</f>
        <v>65</v>
      </c>
      <c r="K36" s="237">
        <v>50</v>
      </c>
      <c r="L36" s="158"/>
    </row>
    <row r="37" spans="1:12" ht="15">
      <c r="A37" s="309" t="s">
        <v>21</v>
      </c>
      <c r="B37" s="312" t="s">
        <v>31</v>
      </c>
      <c r="C37" s="26" t="s">
        <v>61</v>
      </c>
      <c r="D37" s="57">
        <v>75</v>
      </c>
      <c r="E37" s="58"/>
      <c r="F37" s="30">
        <v>20</v>
      </c>
      <c r="G37" s="31">
        <v>60</v>
      </c>
      <c r="H37" s="227">
        <v>10</v>
      </c>
      <c r="I37" s="56">
        <v>70</v>
      </c>
      <c r="J37" s="145">
        <f>SUM(D37:I37)</f>
        <v>235</v>
      </c>
      <c r="K37" s="152">
        <v>155</v>
      </c>
      <c r="L37" s="153"/>
    </row>
    <row r="38" spans="1:12" ht="30">
      <c r="A38" s="310"/>
      <c r="B38" s="313"/>
      <c r="C38" s="42" t="s">
        <v>62</v>
      </c>
      <c r="D38" s="57"/>
      <c r="E38" s="58">
        <v>50</v>
      </c>
      <c r="F38" s="30"/>
      <c r="G38" s="31">
        <v>40</v>
      </c>
      <c r="H38" s="227"/>
      <c r="I38" s="56">
        <v>70</v>
      </c>
      <c r="J38" s="145">
        <f>SUM(D38:I38)</f>
        <v>160</v>
      </c>
      <c r="K38" s="238">
        <v>30</v>
      </c>
      <c r="L38" s="239">
        <v>60</v>
      </c>
    </row>
    <row r="39" spans="1:12" ht="15">
      <c r="A39" s="310"/>
      <c r="B39" s="313"/>
      <c r="C39" s="26" t="s">
        <v>64</v>
      </c>
      <c r="D39" s="57">
        <v>5</v>
      </c>
      <c r="E39" s="58"/>
      <c r="F39" s="30">
        <v>10</v>
      </c>
      <c r="G39" s="31"/>
      <c r="H39" s="227">
        <v>5</v>
      </c>
      <c r="I39" s="56">
        <v>5</v>
      </c>
      <c r="J39" s="145">
        <f t="shared" si="0"/>
        <v>25</v>
      </c>
      <c r="K39" s="152"/>
      <c r="L39" s="153">
        <v>15</v>
      </c>
    </row>
    <row r="40" spans="1:12" ht="15">
      <c r="A40" s="310"/>
      <c r="B40" s="313"/>
      <c r="C40" s="26" t="s">
        <v>66</v>
      </c>
      <c r="D40" s="57"/>
      <c r="E40" s="58"/>
      <c r="F40" s="30"/>
      <c r="G40" s="205">
        <v>40</v>
      </c>
      <c r="H40" s="227">
        <v>10</v>
      </c>
      <c r="I40" s="56">
        <v>10</v>
      </c>
      <c r="J40" s="145">
        <f t="shared" si="0"/>
        <v>60</v>
      </c>
      <c r="K40" s="152"/>
      <c r="L40" s="153">
        <v>40</v>
      </c>
    </row>
    <row r="41" spans="1:12" ht="15">
      <c r="A41" s="310"/>
      <c r="B41" s="313"/>
      <c r="C41" s="26" t="s">
        <v>67</v>
      </c>
      <c r="D41" s="57">
        <v>10</v>
      </c>
      <c r="E41" s="58"/>
      <c r="F41" s="30"/>
      <c r="G41" s="205">
        <v>10</v>
      </c>
      <c r="H41" s="227">
        <v>10</v>
      </c>
      <c r="I41" s="56"/>
      <c r="J41" s="145">
        <f t="shared" si="0"/>
        <v>30</v>
      </c>
      <c r="K41" s="152"/>
      <c r="L41" s="153">
        <v>20</v>
      </c>
    </row>
    <row r="42" spans="1:12" ht="15.75" thickBot="1">
      <c r="A42" s="310"/>
      <c r="B42" s="313"/>
      <c r="C42" s="26" t="s">
        <v>68</v>
      </c>
      <c r="D42" s="203">
        <v>30</v>
      </c>
      <c r="E42" s="204"/>
      <c r="F42" s="206"/>
      <c r="G42" s="207"/>
      <c r="H42" s="229">
        <v>5</v>
      </c>
      <c r="I42" s="40">
        <v>160</v>
      </c>
      <c r="J42" s="146">
        <f t="shared" si="0"/>
        <v>195</v>
      </c>
      <c r="K42" s="159"/>
      <c r="L42" s="154">
        <v>30</v>
      </c>
    </row>
    <row r="43" spans="1:12" ht="15.75" thickBot="1">
      <c r="A43" s="311"/>
      <c r="B43" s="314"/>
      <c r="C43" s="24" t="s">
        <v>10</v>
      </c>
      <c r="D43" s="202">
        <f aca="true" t="shared" si="2" ref="D43:I43">SUM(D36:D42)</f>
        <v>120</v>
      </c>
      <c r="E43" s="202">
        <f t="shared" si="2"/>
        <v>50</v>
      </c>
      <c r="F43" s="20">
        <f t="shared" si="2"/>
        <v>80</v>
      </c>
      <c r="G43" s="20">
        <f t="shared" si="2"/>
        <v>150</v>
      </c>
      <c r="H43" s="20">
        <f t="shared" si="2"/>
        <v>40</v>
      </c>
      <c r="I43" s="20">
        <f t="shared" si="2"/>
        <v>330</v>
      </c>
      <c r="J43" s="147">
        <f>SUM(D43:I43)</f>
        <v>770</v>
      </c>
      <c r="K43" s="162">
        <f>SUM(K36:K42)</f>
        <v>235</v>
      </c>
      <c r="L43" s="163">
        <f>SUM(L36:L42)</f>
        <v>165</v>
      </c>
    </row>
    <row r="44" spans="1:12" ht="30.75" customHeight="1" thickBot="1">
      <c r="A44" s="309" t="s">
        <v>37</v>
      </c>
      <c r="B44" s="315" t="s">
        <v>24</v>
      </c>
      <c r="C44" s="61" t="s">
        <v>22</v>
      </c>
      <c r="D44" s="62">
        <v>25</v>
      </c>
      <c r="E44" s="63"/>
      <c r="F44" s="62"/>
      <c r="G44" s="233">
        <v>85</v>
      </c>
      <c r="H44" s="235"/>
      <c r="I44" s="89"/>
      <c r="J44" s="150">
        <f t="shared" si="0"/>
        <v>110</v>
      </c>
      <c r="K44" s="164"/>
      <c r="L44" s="165">
        <v>110</v>
      </c>
    </row>
    <row r="45" spans="1:12" ht="15.75" thickBot="1">
      <c r="A45" s="311"/>
      <c r="B45" s="316"/>
      <c r="C45" s="24" t="s">
        <v>10</v>
      </c>
      <c r="D45" s="181">
        <f>SUM(D44)</f>
        <v>25</v>
      </c>
      <c r="E45" s="183"/>
      <c r="F45" s="181"/>
      <c r="G45" s="234">
        <f>G44</f>
        <v>85</v>
      </c>
      <c r="H45" s="27"/>
      <c r="I45" s="38"/>
      <c r="J45" s="147">
        <f>SUM(D45:I45)</f>
        <v>110</v>
      </c>
      <c r="K45" s="155"/>
      <c r="L45" s="173">
        <f>L44</f>
        <v>110</v>
      </c>
    </row>
    <row r="46" spans="1:12" ht="19.5" thickBot="1">
      <c r="A46" s="44"/>
      <c r="B46" s="209"/>
      <c r="C46" s="210" t="s">
        <v>63</v>
      </c>
      <c r="D46" s="211">
        <f aca="true" t="shared" si="3" ref="D46:I46">D45+D43+D35</f>
        <v>260</v>
      </c>
      <c r="E46" s="212">
        <f t="shared" si="3"/>
        <v>110</v>
      </c>
      <c r="F46" s="213">
        <f t="shared" si="3"/>
        <v>108</v>
      </c>
      <c r="G46" s="212">
        <f t="shared" si="3"/>
        <v>305</v>
      </c>
      <c r="H46" s="212">
        <f t="shared" si="3"/>
        <v>65</v>
      </c>
      <c r="I46" s="214">
        <f t="shared" si="3"/>
        <v>560</v>
      </c>
      <c r="J46" s="215">
        <f t="shared" si="0"/>
        <v>1408</v>
      </c>
      <c r="K46" s="216">
        <f>K35+K43+K45</f>
        <v>498</v>
      </c>
      <c r="L46" s="217">
        <f>L35+L43+L45</f>
        <v>285</v>
      </c>
    </row>
    <row r="47" spans="1:12" ht="19.5" thickBot="1">
      <c r="A47" s="3"/>
      <c r="B47" s="6"/>
      <c r="C47" s="186" t="s">
        <v>23</v>
      </c>
      <c r="D47" s="184">
        <f aca="true" t="shared" si="4" ref="D47:I47">SUM(D46+D29)</f>
        <v>310</v>
      </c>
      <c r="E47" s="185">
        <f t="shared" si="4"/>
        <v>205</v>
      </c>
      <c r="F47" s="182">
        <f t="shared" si="4"/>
        <v>290</v>
      </c>
      <c r="G47" s="87">
        <f t="shared" si="4"/>
        <v>320</v>
      </c>
      <c r="H47" s="87">
        <f t="shared" si="4"/>
        <v>75</v>
      </c>
      <c r="I47" s="180">
        <f t="shared" si="4"/>
        <v>800</v>
      </c>
      <c r="J47" s="170">
        <f t="shared" si="0"/>
        <v>2000</v>
      </c>
      <c r="K47" s="171">
        <f>K29+K46</f>
        <v>676</v>
      </c>
      <c r="L47" s="172">
        <f>L29+L46</f>
        <v>449</v>
      </c>
    </row>
    <row r="48" spans="5:11" ht="15">
      <c r="E48">
        <f>SUM(D47:E47)</f>
        <v>515</v>
      </c>
      <c r="G48">
        <f>SUM(F47:G47)</f>
        <v>610</v>
      </c>
      <c r="K48" s="1">
        <f>K47+L47</f>
        <v>1125</v>
      </c>
    </row>
    <row r="50" spans="10:13" ht="15">
      <c r="J50" s="1" t="s">
        <v>75</v>
      </c>
      <c r="K50" s="1">
        <f>K47+240</f>
        <v>916</v>
      </c>
      <c r="L50" s="1">
        <f>L47+120+440</f>
        <v>1009</v>
      </c>
      <c r="M50">
        <f>K50+L50+H47</f>
        <v>2000</v>
      </c>
    </row>
  </sheetData>
  <sheetProtection/>
  <mergeCells count="26">
    <mergeCell ref="B2:C2"/>
    <mergeCell ref="B5:B10"/>
    <mergeCell ref="D2:E2"/>
    <mergeCell ref="F2:G2"/>
    <mergeCell ref="D3:E3"/>
    <mergeCell ref="F3:G3"/>
    <mergeCell ref="B17:B20"/>
    <mergeCell ref="J3:J4"/>
    <mergeCell ref="C30:I30"/>
    <mergeCell ref="A21:A24"/>
    <mergeCell ref="K3:K4"/>
    <mergeCell ref="L3:L4"/>
    <mergeCell ref="J30:L30"/>
    <mergeCell ref="B21:B24"/>
    <mergeCell ref="A25:A28"/>
    <mergeCell ref="B25:B28"/>
    <mergeCell ref="A37:A43"/>
    <mergeCell ref="B37:B43"/>
    <mergeCell ref="A44:A45"/>
    <mergeCell ref="B44:B45"/>
    <mergeCell ref="B1:J1"/>
    <mergeCell ref="A31:A35"/>
    <mergeCell ref="B31:B35"/>
    <mergeCell ref="A13:A16"/>
    <mergeCell ref="B13:B16"/>
    <mergeCell ref="A17:A20"/>
  </mergeCells>
  <printOptions/>
  <pageMargins left="0" right="0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3"/>
  <sheetViews>
    <sheetView tabSelected="1" zoomScalePageLayoutView="0" workbookViewId="0" topLeftCell="A1">
      <pane xSplit="2" ySplit="2" topLeftCell="C6" activePane="bottomRight" state="frozen"/>
      <selection pane="topLeft" activeCell="A1" sqref="A1"/>
      <selection pane="topRight" activeCell="C1" sqref="C1"/>
      <selection pane="bottomLeft" activeCell="A2" sqref="A2"/>
      <selection pane="bottomRight" activeCell="I12" sqref="I12"/>
    </sheetView>
  </sheetViews>
  <sheetFormatPr defaultColWidth="9.140625" defaultRowHeight="15"/>
  <cols>
    <col min="1" max="2" width="10.00390625" style="0" customWidth="1"/>
    <col min="3" max="3" width="37.28125" style="0" customWidth="1"/>
    <col min="4" max="4" width="8.7109375" style="0" customWidth="1"/>
    <col min="5" max="5" width="6.00390625" style="0" bestFit="1" customWidth="1"/>
    <col min="6" max="6" width="35.421875" style="0" bestFit="1" customWidth="1"/>
    <col min="7" max="7" width="8.7109375" style="0" bestFit="1" customWidth="1"/>
    <col min="8" max="8" width="7.421875" style="95" customWidth="1"/>
    <col min="9" max="9" width="42.140625" style="0" customWidth="1"/>
    <col min="10" max="10" width="8.7109375" style="0" bestFit="1" customWidth="1"/>
    <col min="11" max="11" width="7.8515625" style="94" customWidth="1"/>
    <col min="12" max="12" width="41.57421875" style="0" customWidth="1"/>
    <col min="13" max="13" width="8.7109375" style="0" bestFit="1" customWidth="1"/>
  </cols>
  <sheetData>
    <row r="1" spans="1:15" ht="51" customHeight="1">
      <c r="A1" s="381" t="s">
        <v>100</v>
      </c>
      <c r="B1" s="382"/>
      <c r="C1" s="385" t="s">
        <v>112</v>
      </c>
      <c r="D1" s="372"/>
      <c r="E1" s="386"/>
      <c r="F1" s="371" t="s">
        <v>113</v>
      </c>
      <c r="G1" s="372"/>
      <c r="H1" s="386"/>
      <c r="I1" s="371" t="s">
        <v>114</v>
      </c>
      <c r="J1" s="372"/>
      <c r="K1" s="386"/>
      <c r="L1" s="371" t="s">
        <v>115</v>
      </c>
      <c r="M1" s="372"/>
      <c r="N1" s="372"/>
      <c r="O1" s="252"/>
    </row>
    <row r="2" spans="1:15" s="95" customFormat="1" ht="26.25" thickBot="1">
      <c r="A2" s="383"/>
      <c r="B2" s="384"/>
      <c r="C2" s="100" t="s">
        <v>38</v>
      </c>
      <c r="D2" s="101" t="s">
        <v>39</v>
      </c>
      <c r="E2" s="101" t="s">
        <v>40</v>
      </c>
      <c r="F2" s="102" t="s">
        <v>38</v>
      </c>
      <c r="G2" s="103" t="s">
        <v>39</v>
      </c>
      <c r="H2" s="103" t="s">
        <v>40</v>
      </c>
      <c r="I2" s="102" t="s">
        <v>38</v>
      </c>
      <c r="J2" s="101" t="s">
        <v>39</v>
      </c>
      <c r="K2" s="101" t="s">
        <v>40</v>
      </c>
      <c r="L2" s="102" t="s">
        <v>38</v>
      </c>
      <c r="M2" s="103" t="s">
        <v>39</v>
      </c>
      <c r="N2" s="280" t="s">
        <v>40</v>
      </c>
      <c r="O2" s="287"/>
    </row>
    <row r="3" spans="1:15" ht="12.75" customHeight="1">
      <c r="A3" s="373" t="s">
        <v>14</v>
      </c>
      <c r="B3" s="376" t="s">
        <v>41</v>
      </c>
      <c r="C3" s="104" t="s">
        <v>93</v>
      </c>
      <c r="D3" s="111">
        <v>30</v>
      </c>
      <c r="E3" s="111"/>
      <c r="F3" s="106" t="s">
        <v>83</v>
      </c>
      <c r="G3" s="105">
        <v>30</v>
      </c>
      <c r="H3" s="105"/>
      <c r="I3" s="106" t="s">
        <v>84</v>
      </c>
      <c r="J3" s="105">
        <v>40</v>
      </c>
      <c r="K3" s="105"/>
      <c r="L3" s="107"/>
      <c r="M3" s="108"/>
      <c r="N3" s="281"/>
      <c r="O3" s="252"/>
    </row>
    <row r="4" spans="1:15" ht="15">
      <c r="A4" s="374"/>
      <c r="B4" s="377"/>
      <c r="C4" s="109"/>
      <c r="D4" s="111"/>
      <c r="E4" s="111"/>
      <c r="F4" s="110"/>
      <c r="G4" s="105"/>
      <c r="H4" s="105"/>
      <c r="I4" s="110"/>
      <c r="J4" s="105"/>
      <c r="K4" s="105"/>
      <c r="L4" s="107"/>
      <c r="M4" s="108"/>
      <c r="N4" s="281"/>
      <c r="O4" s="252"/>
    </row>
    <row r="5" spans="1:15" ht="15">
      <c r="A5" s="374"/>
      <c r="B5" s="377"/>
      <c r="C5" s="104" t="s">
        <v>81</v>
      </c>
      <c r="D5" s="111">
        <v>18</v>
      </c>
      <c r="E5" s="111"/>
      <c r="F5" s="104"/>
      <c r="G5" s="105"/>
      <c r="H5" s="105"/>
      <c r="I5" s="110"/>
      <c r="J5" s="105"/>
      <c r="K5" s="105"/>
      <c r="L5" s="107"/>
      <c r="M5" s="108"/>
      <c r="N5" s="281"/>
      <c r="O5" s="252"/>
    </row>
    <row r="6" spans="1:15" ht="15">
      <c r="A6" s="374"/>
      <c r="B6" s="377"/>
      <c r="C6" s="109"/>
      <c r="D6" s="111"/>
      <c r="E6" s="111"/>
      <c r="F6" s="110"/>
      <c r="G6" s="105"/>
      <c r="H6" s="105"/>
      <c r="I6" s="110"/>
      <c r="J6" s="105"/>
      <c r="K6" s="105"/>
      <c r="L6" s="107"/>
      <c r="M6" s="108"/>
      <c r="N6" s="281"/>
      <c r="O6" s="252"/>
    </row>
    <row r="7" spans="1:15" ht="15">
      <c r="A7" s="374"/>
      <c r="B7" s="377"/>
      <c r="C7" s="104" t="s">
        <v>82</v>
      </c>
      <c r="D7" s="111">
        <v>16</v>
      </c>
      <c r="E7" s="111"/>
      <c r="F7" s="110"/>
      <c r="G7" s="105"/>
      <c r="H7" s="105"/>
      <c r="I7" s="110"/>
      <c r="J7" s="105"/>
      <c r="K7" s="105"/>
      <c r="L7" s="107"/>
      <c r="M7" s="108"/>
      <c r="N7" s="281"/>
      <c r="O7" s="252"/>
    </row>
    <row r="8" spans="1:15" ht="15.75" thickBot="1">
      <c r="A8" s="375"/>
      <c r="B8" s="378"/>
      <c r="C8" s="109"/>
      <c r="D8" s="111"/>
      <c r="E8" s="111"/>
      <c r="F8" s="110"/>
      <c r="G8" s="105"/>
      <c r="H8" s="105"/>
      <c r="I8" s="110"/>
      <c r="J8" s="105"/>
      <c r="K8" s="105"/>
      <c r="L8" s="107"/>
      <c r="M8" s="108"/>
      <c r="N8" s="281"/>
      <c r="O8" s="252"/>
    </row>
    <row r="9" spans="1:15" ht="9" customHeight="1" thickBot="1">
      <c r="A9" s="112"/>
      <c r="B9" s="96"/>
      <c r="C9" s="109"/>
      <c r="D9" s="111"/>
      <c r="E9" s="111"/>
      <c r="F9" s="110"/>
      <c r="G9" s="105"/>
      <c r="H9" s="105"/>
      <c r="I9" s="110"/>
      <c r="J9" s="105"/>
      <c r="K9" s="111"/>
      <c r="L9" s="107"/>
      <c r="M9" s="268"/>
      <c r="N9" s="282"/>
      <c r="O9" s="252"/>
    </row>
    <row r="10" spans="1:15" ht="15">
      <c r="A10" s="373" t="s">
        <v>15</v>
      </c>
      <c r="B10" s="376" t="s">
        <v>42</v>
      </c>
      <c r="D10" s="266"/>
      <c r="E10" s="111"/>
      <c r="F10" s="104" t="s">
        <v>85</v>
      </c>
      <c r="G10" s="105">
        <v>16</v>
      </c>
      <c r="H10" s="105"/>
      <c r="I10" s="110"/>
      <c r="J10" s="105"/>
      <c r="K10" s="111"/>
      <c r="L10" s="107"/>
      <c r="M10" s="268"/>
      <c r="N10" s="282"/>
      <c r="O10" s="252"/>
    </row>
    <row r="11" spans="1:15" ht="15">
      <c r="A11" s="374"/>
      <c r="B11" s="379"/>
      <c r="C11" s="109"/>
      <c r="D11" s="111"/>
      <c r="E11" s="111"/>
      <c r="F11" s="106" t="s">
        <v>86</v>
      </c>
      <c r="G11" s="105">
        <v>12</v>
      </c>
      <c r="H11" s="105"/>
      <c r="I11" s="106" t="s">
        <v>101</v>
      </c>
      <c r="J11" s="105">
        <v>16</v>
      </c>
      <c r="K11" s="111"/>
      <c r="L11" s="107"/>
      <c r="M11" s="268"/>
      <c r="N11" s="282"/>
      <c r="O11" s="252"/>
    </row>
    <row r="12" spans="1:15" ht="39" customHeight="1" thickBot="1">
      <c r="A12" s="375"/>
      <c r="B12" s="380"/>
      <c r="C12" s="104"/>
      <c r="D12" s="111"/>
      <c r="E12" s="111"/>
      <c r="F12" s="104" t="s">
        <v>98</v>
      </c>
      <c r="G12" s="105">
        <v>30</v>
      </c>
      <c r="H12" s="105"/>
      <c r="I12" s="407" t="s">
        <v>105</v>
      </c>
      <c r="J12" s="105">
        <v>12</v>
      </c>
      <c r="K12" s="111"/>
      <c r="L12" s="241" t="s">
        <v>105</v>
      </c>
      <c r="M12" s="268"/>
      <c r="N12" s="282">
        <v>20</v>
      </c>
      <c r="O12" s="252"/>
    </row>
    <row r="13" spans="1:15" ht="9.75" customHeight="1" thickBot="1">
      <c r="A13" s="114"/>
      <c r="B13" s="96"/>
      <c r="C13" s="115"/>
      <c r="D13" s="267"/>
      <c r="E13" s="117"/>
      <c r="F13" s="107"/>
      <c r="G13" s="242"/>
      <c r="H13" s="116"/>
      <c r="I13" s="110"/>
      <c r="J13" s="105"/>
      <c r="K13" s="111"/>
      <c r="L13" s="107"/>
      <c r="M13" s="268"/>
      <c r="N13" s="282"/>
      <c r="O13" s="252"/>
    </row>
    <row r="14" spans="1:15" ht="15">
      <c r="A14" s="373" t="s">
        <v>16</v>
      </c>
      <c r="B14" s="376" t="s">
        <v>43</v>
      </c>
      <c r="C14" s="115"/>
      <c r="D14" s="267"/>
      <c r="E14" s="117"/>
      <c r="F14" s="107"/>
      <c r="G14" s="242"/>
      <c r="H14" s="116"/>
      <c r="I14" s="106" t="s">
        <v>137</v>
      </c>
      <c r="J14" s="105">
        <v>10</v>
      </c>
      <c r="K14" s="111"/>
      <c r="L14" s="243"/>
      <c r="M14" s="268"/>
      <c r="N14" s="282"/>
      <c r="O14" s="252"/>
    </row>
    <row r="15" spans="1:15" ht="15">
      <c r="A15" s="374"/>
      <c r="B15" s="379"/>
      <c r="C15" s="115"/>
      <c r="D15" s="267"/>
      <c r="E15" s="117"/>
      <c r="F15" s="107"/>
      <c r="G15" s="242"/>
      <c r="H15" s="116"/>
      <c r="I15" s="106" t="s">
        <v>106</v>
      </c>
      <c r="J15" s="105">
        <v>16</v>
      </c>
      <c r="K15" s="111"/>
      <c r="L15" s="243"/>
      <c r="M15" s="268"/>
      <c r="N15" s="282"/>
      <c r="O15" s="252"/>
    </row>
    <row r="16" spans="1:15" ht="24" customHeight="1">
      <c r="A16" s="374"/>
      <c r="B16" s="379"/>
      <c r="C16" s="243"/>
      <c r="D16" s="268"/>
      <c r="E16" s="117"/>
      <c r="F16" s="107"/>
      <c r="G16" s="242"/>
      <c r="H16" s="116"/>
      <c r="I16" s="241" t="s">
        <v>107</v>
      </c>
      <c r="J16" s="105">
        <v>20</v>
      </c>
      <c r="K16" s="111"/>
      <c r="L16" s="106" t="s">
        <v>131</v>
      </c>
      <c r="M16" s="268"/>
      <c r="N16" s="282">
        <v>60</v>
      </c>
      <c r="O16" s="252"/>
    </row>
    <row r="17" spans="1:15" ht="22.5" customHeight="1" thickBot="1">
      <c r="A17" s="112"/>
      <c r="B17" s="96"/>
      <c r="C17" s="115"/>
      <c r="D17" s="267"/>
      <c r="E17" s="117"/>
      <c r="F17" s="107"/>
      <c r="G17" s="242"/>
      <c r="H17" s="116"/>
      <c r="I17" s="241" t="s">
        <v>108</v>
      </c>
      <c r="J17" s="105">
        <v>10</v>
      </c>
      <c r="K17" s="111"/>
      <c r="L17" s="113"/>
      <c r="M17" s="268"/>
      <c r="N17" s="282"/>
      <c r="O17" s="252"/>
    </row>
    <row r="18" spans="1:15" ht="26.25">
      <c r="A18" s="373" t="s">
        <v>17</v>
      </c>
      <c r="B18" s="376" t="s">
        <v>44</v>
      </c>
      <c r="C18" s="115"/>
      <c r="D18" s="267"/>
      <c r="E18" s="117"/>
      <c r="F18" s="107"/>
      <c r="G18" s="242"/>
      <c r="H18" s="116"/>
      <c r="I18" s="241" t="s">
        <v>109</v>
      </c>
      <c r="J18" s="105">
        <v>14</v>
      </c>
      <c r="K18" s="111"/>
      <c r="L18" s="106" t="s">
        <v>132</v>
      </c>
      <c r="M18" s="268"/>
      <c r="N18" s="282">
        <v>70</v>
      </c>
      <c r="O18" s="252"/>
    </row>
    <row r="19" spans="1:15" ht="15">
      <c r="A19" s="374"/>
      <c r="B19" s="379"/>
      <c r="C19" s="115"/>
      <c r="D19" s="267"/>
      <c r="E19" s="117"/>
      <c r="F19" s="107"/>
      <c r="G19" s="242"/>
      <c r="H19" s="116"/>
      <c r="I19" s="262" t="s">
        <v>136</v>
      </c>
      <c r="J19" s="105">
        <v>6</v>
      </c>
      <c r="K19" s="111"/>
      <c r="L19" s="252"/>
      <c r="M19" s="269"/>
      <c r="N19" s="277"/>
      <c r="O19" s="252"/>
    </row>
    <row r="20" spans="1:15" ht="15">
      <c r="A20" s="374"/>
      <c r="B20" s="379"/>
      <c r="C20" s="263"/>
      <c r="D20" s="267"/>
      <c r="E20" s="117"/>
      <c r="F20" s="107"/>
      <c r="G20" s="242"/>
      <c r="H20" s="116"/>
      <c r="I20" s="241" t="s">
        <v>110</v>
      </c>
      <c r="J20" s="105">
        <v>8</v>
      </c>
      <c r="K20" s="111">
        <v>20</v>
      </c>
      <c r="L20" s="106" t="s">
        <v>133</v>
      </c>
      <c r="M20" s="269"/>
      <c r="N20" s="282">
        <v>30</v>
      </c>
      <c r="O20" s="252"/>
    </row>
    <row r="21" spans="1:15" ht="15">
      <c r="A21" s="374"/>
      <c r="B21" s="379"/>
      <c r="C21" s="106" t="s">
        <v>94</v>
      </c>
      <c r="D21" s="267">
        <v>16</v>
      </c>
      <c r="E21" s="117"/>
      <c r="F21" s="107"/>
      <c r="G21" s="242"/>
      <c r="H21" s="116"/>
      <c r="I21" s="241" t="s">
        <v>111</v>
      </c>
      <c r="J21" s="105">
        <v>8</v>
      </c>
      <c r="K21" s="111"/>
      <c r="M21" s="268"/>
      <c r="O21" s="252"/>
    </row>
    <row r="22" spans="1:15" ht="15">
      <c r="A22" s="374"/>
      <c r="B22" s="379"/>
      <c r="C22" s="106"/>
      <c r="D22" s="267"/>
      <c r="E22" s="117"/>
      <c r="F22" s="107"/>
      <c r="G22" s="242"/>
      <c r="H22" s="116"/>
      <c r="I22" s="298" t="s">
        <v>116</v>
      </c>
      <c r="J22" s="105">
        <v>12</v>
      </c>
      <c r="K22" s="111"/>
      <c r="L22" s="241" t="s">
        <v>116</v>
      </c>
      <c r="M22" s="268"/>
      <c r="N22" s="282">
        <v>30</v>
      </c>
      <c r="O22" s="252"/>
    </row>
    <row r="23" spans="1:15" ht="26.25">
      <c r="A23" s="374"/>
      <c r="B23" s="379"/>
      <c r="C23" s="106"/>
      <c r="D23" s="267"/>
      <c r="E23" s="117"/>
      <c r="F23" s="107"/>
      <c r="G23" s="242"/>
      <c r="H23" s="116"/>
      <c r="I23" s="241" t="s">
        <v>117</v>
      </c>
      <c r="J23" s="105">
        <v>16</v>
      </c>
      <c r="K23" s="111"/>
      <c r="L23" s="241" t="s">
        <v>134</v>
      </c>
      <c r="M23" s="278"/>
      <c r="N23" s="283">
        <v>5</v>
      </c>
      <c r="O23" s="252"/>
    </row>
    <row r="24" spans="1:15" ht="26.25">
      <c r="A24" s="374"/>
      <c r="B24" s="379"/>
      <c r="C24" s="106"/>
      <c r="D24" s="267"/>
      <c r="E24" s="117"/>
      <c r="F24" s="301"/>
      <c r="G24" s="242"/>
      <c r="H24" s="116"/>
      <c r="I24" s="302" t="s">
        <v>118</v>
      </c>
      <c r="J24" s="105">
        <v>8</v>
      </c>
      <c r="K24" s="111"/>
      <c r="O24" s="252"/>
    </row>
    <row r="25" spans="1:15" ht="35.25" customHeight="1">
      <c r="A25" s="374"/>
      <c r="B25" s="379"/>
      <c r="C25" s="252"/>
      <c r="D25" s="269"/>
      <c r="E25" s="117"/>
      <c r="F25" s="107"/>
      <c r="G25" s="242"/>
      <c r="H25" s="116"/>
      <c r="I25" s="299" t="s">
        <v>135</v>
      </c>
      <c r="J25" s="303">
        <v>12</v>
      </c>
      <c r="K25" s="95"/>
      <c r="L25" s="262" t="s">
        <v>119</v>
      </c>
      <c r="M25" s="268"/>
      <c r="N25" s="282">
        <v>20</v>
      </c>
      <c r="O25" s="252"/>
    </row>
    <row r="26" spans="1:15" ht="15" hidden="1">
      <c r="A26" s="374"/>
      <c r="B26" s="379"/>
      <c r="C26" s="115"/>
      <c r="D26" s="267"/>
      <c r="E26" s="117"/>
      <c r="F26" s="107"/>
      <c r="G26" s="242"/>
      <c r="H26" s="116"/>
      <c r="I26" s="110"/>
      <c r="J26" s="105"/>
      <c r="K26" s="111"/>
      <c r="L26" s="107"/>
      <c r="M26" s="268"/>
      <c r="N26" s="282"/>
      <c r="O26" s="252"/>
    </row>
    <row r="27" spans="1:15" ht="15" hidden="1">
      <c r="A27" s="374"/>
      <c r="B27" s="379"/>
      <c r="C27" s="115"/>
      <c r="D27" s="267"/>
      <c r="E27" s="117"/>
      <c r="F27" s="107"/>
      <c r="G27" s="242"/>
      <c r="H27" s="116"/>
      <c r="I27" s="110"/>
      <c r="J27" s="105"/>
      <c r="K27" s="111"/>
      <c r="L27" s="107"/>
      <c r="M27" s="268"/>
      <c r="N27" s="282"/>
      <c r="O27" s="252"/>
    </row>
    <row r="28" spans="1:15" ht="15.75" hidden="1" thickBot="1">
      <c r="A28" s="375"/>
      <c r="B28" s="380"/>
      <c r="C28" s="115"/>
      <c r="D28" s="267"/>
      <c r="E28" s="117"/>
      <c r="F28" s="107"/>
      <c r="G28" s="242"/>
      <c r="H28" s="116"/>
      <c r="I28" s="110"/>
      <c r="J28" s="105"/>
      <c r="K28" s="111"/>
      <c r="L28" s="107"/>
      <c r="M28" s="268"/>
      <c r="N28" s="282"/>
      <c r="O28" s="252"/>
    </row>
    <row r="29" spans="1:15" ht="6.75" customHeight="1" thickBot="1">
      <c r="A29" s="118"/>
      <c r="B29" s="119"/>
      <c r="C29" s="120"/>
      <c r="D29" s="270"/>
      <c r="E29" s="123"/>
      <c r="F29" s="121"/>
      <c r="G29" s="264"/>
      <c r="H29" s="122"/>
      <c r="I29" s="121"/>
      <c r="J29" s="264"/>
      <c r="K29" s="270"/>
      <c r="L29" s="121"/>
      <c r="M29" s="268"/>
      <c r="N29" s="282"/>
      <c r="O29" s="252"/>
    </row>
    <row r="30" spans="1:15" ht="49.5">
      <c r="A30" s="396" t="s">
        <v>19</v>
      </c>
      <c r="B30" s="387" t="s">
        <v>45</v>
      </c>
      <c r="C30" s="254" t="s">
        <v>95</v>
      </c>
      <c r="D30" s="111">
        <v>30</v>
      </c>
      <c r="E30" s="111"/>
      <c r="F30" s="300" t="s">
        <v>102</v>
      </c>
      <c r="G30" s="108">
        <v>35</v>
      </c>
      <c r="H30" s="105"/>
      <c r="I30" s="244"/>
      <c r="J30" s="108"/>
      <c r="K30" s="111"/>
      <c r="L30" s="244"/>
      <c r="M30" s="268"/>
      <c r="N30" s="282"/>
      <c r="O30" s="252"/>
    </row>
    <row r="31" spans="1:15" ht="38.25" customHeight="1">
      <c r="A31" s="397"/>
      <c r="B31" s="388"/>
      <c r="C31" s="124"/>
      <c r="D31" s="111"/>
      <c r="E31" s="111"/>
      <c r="F31" s="300" t="s">
        <v>103</v>
      </c>
      <c r="G31" s="108">
        <v>20</v>
      </c>
      <c r="H31" s="105"/>
      <c r="I31" s="113"/>
      <c r="J31" s="108"/>
      <c r="K31" s="111"/>
      <c r="L31" s="107"/>
      <c r="M31" s="268"/>
      <c r="N31" s="282"/>
      <c r="O31" s="252"/>
    </row>
    <row r="32" spans="1:15" ht="42">
      <c r="A32" s="397"/>
      <c r="B32" s="388"/>
      <c r="C32" s="246" t="s">
        <v>96</v>
      </c>
      <c r="D32" s="111">
        <v>70</v>
      </c>
      <c r="E32" s="111">
        <v>30</v>
      </c>
      <c r="F32" s="300" t="s">
        <v>104</v>
      </c>
      <c r="G32" s="125">
        <v>25</v>
      </c>
      <c r="H32" s="105"/>
      <c r="I32" s="246"/>
      <c r="J32" s="108"/>
      <c r="K32" s="111"/>
      <c r="L32" s="244"/>
      <c r="M32" s="268"/>
      <c r="N32" s="282"/>
      <c r="O32" s="252"/>
    </row>
    <row r="33" spans="1:15" ht="0.75" customHeight="1">
      <c r="A33" s="397"/>
      <c r="B33" s="388"/>
      <c r="C33" s="124"/>
      <c r="D33" s="111"/>
      <c r="E33" s="111"/>
      <c r="F33" s="111"/>
      <c r="G33" s="105"/>
      <c r="H33" s="105"/>
      <c r="I33" s="113"/>
      <c r="J33" s="108"/>
      <c r="K33" s="111"/>
      <c r="L33" s="107"/>
      <c r="M33" s="268"/>
      <c r="N33" s="282"/>
      <c r="O33" s="252"/>
    </row>
    <row r="34" spans="1:15" ht="96" customHeight="1">
      <c r="A34" s="397"/>
      <c r="B34" s="388"/>
      <c r="C34" s="251" t="s">
        <v>92</v>
      </c>
      <c r="D34" s="111">
        <v>45</v>
      </c>
      <c r="E34" s="111">
        <v>90</v>
      </c>
      <c r="F34" s="246" t="s">
        <v>138</v>
      </c>
      <c r="G34" s="125">
        <v>43</v>
      </c>
      <c r="H34" s="105">
        <v>60</v>
      </c>
      <c r="I34" s="245" t="s">
        <v>125</v>
      </c>
      <c r="J34" s="108">
        <v>36</v>
      </c>
      <c r="K34" s="111">
        <v>20</v>
      </c>
      <c r="L34" s="107"/>
      <c r="M34" s="268"/>
      <c r="N34" s="282"/>
      <c r="O34" s="252"/>
    </row>
    <row r="35" spans="1:15" ht="4.5" customHeight="1" hidden="1">
      <c r="A35" s="397"/>
      <c r="B35" s="388"/>
      <c r="C35" s="257"/>
      <c r="D35" s="111"/>
      <c r="E35" s="111"/>
      <c r="F35" s="113"/>
      <c r="G35" s="108"/>
      <c r="H35" s="105"/>
      <c r="I35" s="128"/>
      <c r="J35" s="108"/>
      <c r="K35" s="111"/>
      <c r="L35" s="107"/>
      <c r="M35" s="268"/>
      <c r="N35" s="282"/>
      <c r="O35" s="252"/>
    </row>
    <row r="36" spans="1:15" ht="28.5" customHeight="1">
      <c r="A36" s="397"/>
      <c r="B36" s="388"/>
      <c r="C36" s="143" t="s">
        <v>91</v>
      </c>
      <c r="D36" s="111">
        <v>25</v>
      </c>
      <c r="E36" s="111"/>
      <c r="F36" s="246" t="s">
        <v>99</v>
      </c>
      <c r="G36" s="108"/>
      <c r="H36" s="105">
        <v>30</v>
      </c>
      <c r="I36" s="246" t="s">
        <v>126</v>
      </c>
      <c r="J36" s="125">
        <v>16</v>
      </c>
      <c r="K36" s="111"/>
      <c r="L36" s="107"/>
      <c r="M36" s="268"/>
      <c r="N36" s="282"/>
      <c r="O36" s="252"/>
    </row>
    <row r="37" spans="1:15" ht="21">
      <c r="A37" s="258"/>
      <c r="B37" s="259"/>
      <c r="C37" s="143"/>
      <c r="D37" s="111"/>
      <c r="E37" s="111"/>
      <c r="F37" s="261" t="s">
        <v>139</v>
      </c>
      <c r="G37" s="108">
        <v>32</v>
      </c>
      <c r="H37" s="105"/>
      <c r="I37" s="260"/>
      <c r="J37" s="125"/>
      <c r="K37" s="111"/>
      <c r="L37" s="107"/>
      <c r="M37" s="268"/>
      <c r="N37" s="282"/>
      <c r="O37" s="252"/>
    </row>
    <row r="38" spans="1:15" ht="3" customHeight="1">
      <c r="A38" s="126"/>
      <c r="B38" s="127"/>
      <c r="C38" s="124"/>
      <c r="D38" s="111"/>
      <c r="E38" s="111"/>
      <c r="F38" s="113"/>
      <c r="G38" s="108"/>
      <c r="H38" s="105"/>
      <c r="I38" s="113"/>
      <c r="J38" s="105"/>
      <c r="K38" s="111"/>
      <c r="L38" s="107"/>
      <c r="M38" s="268"/>
      <c r="N38" s="282"/>
      <c r="O38" s="252"/>
    </row>
    <row r="39" spans="1:15" ht="67.5" customHeight="1">
      <c r="A39" s="398" t="s">
        <v>21</v>
      </c>
      <c r="B39" s="400" t="s">
        <v>80</v>
      </c>
      <c r="C39" s="245" t="s">
        <v>87</v>
      </c>
      <c r="D39" s="111">
        <v>30</v>
      </c>
      <c r="E39" s="111"/>
      <c r="F39" s="246" t="s">
        <v>89</v>
      </c>
      <c r="G39" s="105">
        <v>24</v>
      </c>
      <c r="H39" s="105"/>
      <c r="I39" s="246" t="s">
        <v>120</v>
      </c>
      <c r="J39" s="108"/>
      <c r="K39" s="111">
        <v>15</v>
      </c>
      <c r="L39" s="253"/>
      <c r="M39" s="268"/>
      <c r="N39" s="282"/>
      <c r="O39" s="252"/>
    </row>
    <row r="40" spans="1:15" ht="4.5" customHeight="1">
      <c r="A40" s="398"/>
      <c r="B40" s="400"/>
      <c r="C40" s="98"/>
      <c r="D40" s="111"/>
      <c r="E40" s="111"/>
      <c r="F40" s="99"/>
      <c r="G40" s="105"/>
      <c r="H40" s="105"/>
      <c r="I40" s="128"/>
      <c r="J40" s="108"/>
      <c r="K40" s="111"/>
      <c r="L40" s="128"/>
      <c r="M40" s="268"/>
      <c r="N40" s="284"/>
      <c r="O40" s="252"/>
    </row>
    <row r="41" spans="1:15" ht="60.75" customHeight="1">
      <c r="A41" s="398"/>
      <c r="B41" s="400"/>
      <c r="C41" s="247" t="s">
        <v>88</v>
      </c>
      <c r="D41" s="111">
        <v>35</v>
      </c>
      <c r="E41" s="111"/>
      <c r="F41" s="247" t="s">
        <v>97</v>
      </c>
      <c r="G41" s="125">
        <v>50</v>
      </c>
      <c r="H41" s="105">
        <v>30</v>
      </c>
      <c r="I41" s="247" t="s">
        <v>121</v>
      </c>
      <c r="J41" s="105">
        <v>55</v>
      </c>
      <c r="K41" s="274">
        <v>25</v>
      </c>
      <c r="L41" s="247" t="s">
        <v>128</v>
      </c>
      <c r="M41" s="269">
        <v>20</v>
      </c>
      <c r="N41" s="277">
        <v>55</v>
      </c>
      <c r="O41" s="252"/>
    </row>
    <row r="42" spans="1:15" ht="4.5" customHeight="1">
      <c r="A42" s="398"/>
      <c r="B42" s="400"/>
      <c r="C42" s="124"/>
      <c r="D42" s="111"/>
      <c r="E42" s="111"/>
      <c r="F42" s="113"/>
      <c r="G42" s="108"/>
      <c r="H42" s="105"/>
      <c r="I42" s="113"/>
      <c r="J42" s="105"/>
      <c r="K42" s="274"/>
      <c r="M42" s="266"/>
      <c r="N42" s="266"/>
      <c r="O42" s="252"/>
    </row>
    <row r="43" spans="1:15" ht="52.5">
      <c r="A43" s="398"/>
      <c r="B43" s="400"/>
      <c r="C43" s="124"/>
      <c r="D43" s="111"/>
      <c r="E43" s="111"/>
      <c r="F43" s="255" t="s">
        <v>90</v>
      </c>
      <c r="G43" s="108">
        <v>33</v>
      </c>
      <c r="H43" s="105"/>
      <c r="I43" s="255" t="s">
        <v>122</v>
      </c>
      <c r="J43" s="304">
        <v>50</v>
      </c>
      <c r="K43" s="274">
        <v>40</v>
      </c>
      <c r="L43" s="255" t="s">
        <v>129</v>
      </c>
      <c r="M43" s="268"/>
      <c r="N43" s="282">
        <v>30</v>
      </c>
      <c r="O43" s="252"/>
    </row>
    <row r="44" spans="1:15" ht="4.5" customHeight="1">
      <c r="A44" s="398"/>
      <c r="B44" s="400"/>
      <c r="C44" s="124"/>
      <c r="D44" s="111"/>
      <c r="E44" s="111"/>
      <c r="F44" s="249"/>
      <c r="G44" s="108"/>
      <c r="H44" s="105"/>
      <c r="I44" s="129"/>
      <c r="J44" s="305"/>
      <c r="K44" s="274"/>
      <c r="L44" s="107"/>
      <c r="M44" s="268"/>
      <c r="N44" s="282"/>
      <c r="O44" s="252"/>
    </row>
    <row r="45" spans="1:15" ht="37.5">
      <c r="A45" s="398"/>
      <c r="B45" s="400"/>
      <c r="C45" s="124"/>
      <c r="D45" s="111"/>
      <c r="E45" s="111"/>
      <c r="F45" s="250"/>
      <c r="G45" s="108"/>
      <c r="H45" s="105"/>
      <c r="I45" s="245" t="s">
        <v>123</v>
      </c>
      <c r="J45" s="304">
        <v>40</v>
      </c>
      <c r="K45" s="274"/>
      <c r="L45" s="245" t="s">
        <v>123</v>
      </c>
      <c r="M45" s="268"/>
      <c r="N45" s="282">
        <v>20</v>
      </c>
      <c r="O45" s="252"/>
    </row>
    <row r="46" spans="1:15" ht="4.5" customHeight="1">
      <c r="A46" s="398"/>
      <c r="B46" s="400"/>
      <c r="C46" s="124"/>
      <c r="D46" s="111"/>
      <c r="E46" s="111"/>
      <c r="F46" s="113"/>
      <c r="G46" s="108"/>
      <c r="H46" s="105"/>
      <c r="I46" s="256"/>
      <c r="J46" s="306"/>
      <c r="K46" s="274"/>
      <c r="L46" s="107"/>
      <c r="M46" s="268"/>
      <c r="N46" s="282"/>
      <c r="O46" s="252"/>
    </row>
    <row r="47" spans="1:15" ht="50.25" thickBot="1">
      <c r="A47" s="399"/>
      <c r="B47" s="401"/>
      <c r="C47" s="115"/>
      <c r="D47" s="267"/>
      <c r="E47" s="117"/>
      <c r="F47" s="248"/>
      <c r="G47" s="242"/>
      <c r="H47" s="116"/>
      <c r="I47" s="246" t="s">
        <v>124</v>
      </c>
      <c r="J47" s="304">
        <v>30</v>
      </c>
      <c r="K47" s="274"/>
      <c r="L47" s="246" t="s">
        <v>130</v>
      </c>
      <c r="M47" s="111"/>
      <c r="N47" s="285">
        <v>100</v>
      </c>
      <c r="O47" s="252"/>
    </row>
    <row r="48" spans="1:15" ht="4.5" customHeight="1" thickBot="1">
      <c r="A48" s="131"/>
      <c r="B48" s="127"/>
      <c r="C48" s="115"/>
      <c r="D48" s="267"/>
      <c r="E48" s="117"/>
      <c r="F48" s="107"/>
      <c r="G48" s="242"/>
      <c r="H48" s="116"/>
      <c r="I48" s="130"/>
      <c r="J48" s="304"/>
      <c r="K48" s="111"/>
      <c r="L48" s="107"/>
      <c r="M48" s="111"/>
      <c r="N48" s="285"/>
      <c r="O48" s="252"/>
    </row>
    <row r="49" spans="1:15" ht="25.5" customHeight="1">
      <c r="A49" s="406" t="s">
        <v>37</v>
      </c>
      <c r="B49" s="387" t="s">
        <v>46</v>
      </c>
      <c r="C49" s="402"/>
      <c r="D49" s="404"/>
      <c r="E49" s="355"/>
      <c r="F49" s="359"/>
      <c r="G49" s="359"/>
      <c r="H49" s="363"/>
      <c r="I49" s="253"/>
      <c r="J49" s="307"/>
      <c r="K49" s="355"/>
      <c r="L49" s="369" t="s">
        <v>127</v>
      </c>
      <c r="M49" s="365">
        <v>80</v>
      </c>
      <c r="N49" s="361"/>
      <c r="O49" s="252"/>
    </row>
    <row r="50" spans="1:15" ht="19.5" customHeight="1" thickBot="1">
      <c r="A50" s="398"/>
      <c r="B50" s="388"/>
      <c r="C50" s="403"/>
      <c r="D50" s="405"/>
      <c r="E50" s="356"/>
      <c r="F50" s="360"/>
      <c r="G50" s="360"/>
      <c r="H50" s="364"/>
      <c r="I50" s="113"/>
      <c r="J50" s="108"/>
      <c r="K50" s="356"/>
      <c r="L50" s="370"/>
      <c r="M50" s="366"/>
      <c r="N50" s="362"/>
      <c r="O50" s="252"/>
    </row>
    <row r="51" spans="1:15" s="97" customFormat="1" ht="12.75">
      <c r="A51" s="389"/>
      <c r="B51" s="390"/>
      <c r="C51" s="132" t="s">
        <v>47</v>
      </c>
      <c r="D51" s="289">
        <v>315</v>
      </c>
      <c r="E51" s="290"/>
      <c r="F51" s="132" t="s">
        <v>47</v>
      </c>
      <c r="G51" s="291">
        <v>350</v>
      </c>
      <c r="H51" s="292"/>
      <c r="I51" s="132" t="s">
        <v>47</v>
      </c>
      <c r="J51" s="308">
        <f>SUM(J3:J50)</f>
        <v>435</v>
      </c>
      <c r="K51" s="293"/>
      <c r="L51" s="132" t="s">
        <v>47</v>
      </c>
      <c r="M51" s="293">
        <v>100</v>
      </c>
      <c r="N51" s="294"/>
      <c r="O51" s="288"/>
    </row>
    <row r="52" spans="1:15" s="97" customFormat="1" ht="12.75">
      <c r="A52" s="391"/>
      <c r="B52" s="392"/>
      <c r="C52" s="133" t="s">
        <v>48</v>
      </c>
      <c r="D52" s="271"/>
      <c r="E52" s="273">
        <v>120</v>
      </c>
      <c r="F52" s="133" t="s">
        <v>48</v>
      </c>
      <c r="G52" s="265"/>
      <c r="H52" s="102">
        <f>SUM(H3:H50)</f>
        <v>120</v>
      </c>
      <c r="I52" s="133" t="s">
        <v>48</v>
      </c>
      <c r="J52" s="275"/>
      <c r="K52" s="276">
        <v>120</v>
      </c>
      <c r="L52" s="133" t="s">
        <v>48</v>
      </c>
      <c r="M52" s="271"/>
      <c r="N52" s="286">
        <v>440</v>
      </c>
      <c r="O52" s="288">
        <v>800</v>
      </c>
    </row>
    <row r="53" spans="1:15" s="97" customFormat="1" ht="12.75">
      <c r="A53" s="391"/>
      <c r="B53" s="392"/>
      <c r="C53" s="133" t="s">
        <v>79</v>
      </c>
      <c r="D53" s="272"/>
      <c r="E53" s="273"/>
      <c r="F53" s="133" t="s">
        <v>79</v>
      </c>
      <c r="G53" s="138"/>
      <c r="H53" s="295"/>
      <c r="I53" s="133" t="s">
        <v>79</v>
      </c>
      <c r="J53" s="272"/>
      <c r="K53" s="296"/>
      <c r="L53" s="133"/>
      <c r="M53" s="279"/>
      <c r="N53" s="297"/>
      <c r="O53" s="288"/>
    </row>
    <row r="54" spans="1:15" s="97" customFormat="1" ht="13.5" thickBot="1">
      <c r="A54" s="393"/>
      <c r="B54" s="394"/>
      <c r="C54" s="134" t="s">
        <v>49</v>
      </c>
      <c r="D54" s="357">
        <v>435</v>
      </c>
      <c r="E54" s="395"/>
      <c r="F54" s="134" t="s">
        <v>49</v>
      </c>
      <c r="G54" s="367">
        <v>470</v>
      </c>
      <c r="H54" s="368"/>
      <c r="I54" s="134" t="s">
        <v>49</v>
      </c>
      <c r="J54" s="353">
        <f>SUM(J51:K52)+K53</f>
        <v>555</v>
      </c>
      <c r="K54" s="354"/>
      <c r="L54" s="134" t="s">
        <v>49</v>
      </c>
      <c r="M54" s="357">
        <v>540</v>
      </c>
      <c r="N54" s="358"/>
      <c r="O54" s="288">
        <v>2000</v>
      </c>
    </row>
    <row r="55" spans="1:14" ht="3" customHeight="1">
      <c r="A55" s="135"/>
      <c r="B55" s="135"/>
      <c r="C55" s="135"/>
      <c r="D55" s="135"/>
      <c r="E55" s="135"/>
      <c r="F55" s="135"/>
      <c r="G55" s="135"/>
      <c r="H55" s="136"/>
      <c r="I55" s="135"/>
      <c r="J55" s="135"/>
      <c r="K55" s="137"/>
      <c r="L55" s="135"/>
      <c r="M55" s="135"/>
      <c r="N55" s="135"/>
    </row>
    <row r="56" spans="1:14" ht="15">
      <c r="A56" s="135"/>
      <c r="B56" s="135"/>
      <c r="C56" s="138"/>
      <c r="D56" s="138"/>
      <c r="E56" s="138"/>
      <c r="F56" s="138"/>
      <c r="G56" s="139"/>
      <c r="H56" s="140"/>
      <c r="I56" s="138"/>
      <c r="J56" s="139"/>
      <c r="K56" s="141"/>
      <c r="L56" s="142"/>
      <c r="M56" s="139"/>
      <c r="N56" s="135"/>
    </row>
    <row r="57" spans="1:14" ht="15">
      <c r="A57" s="135"/>
      <c r="B57" s="135"/>
      <c r="C57" s="135"/>
      <c r="D57" s="135"/>
      <c r="E57" s="135"/>
      <c r="F57" s="135"/>
      <c r="G57" s="135"/>
      <c r="H57" s="136"/>
      <c r="I57" s="135"/>
      <c r="J57" s="135"/>
      <c r="K57" s="137"/>
      <c r="L57" s="135"/>
      <c r="M57" s="135"/>
      <c r="N57" s="135"/>
    </row>
    <row r="58" spans="1:14" ht="15">
      <c r="A58" s="135"/>
      <c r="B58" s="135"/>
      <c r="C58" s="135"/>
      <c r="D58" s="135"/>
      <c r="E58" s="135"/>
      <c r="F58" s="135"/>
      <c r="G58" s="135"/>
      <c r="H58" s="136"/>
      <c r="I58" s="135"/>
      <c r="J58" s="135"/>
      <c r="K58" s="137"/>
      <c r="L58" s="135"/>
      <c r="M58" s="135"/>
      <c r="N58" s="135"/>
    </row>
    <row r="59" spans="1:14" ht="15">
      <c r="A59" s="135"/>
      <c r="B59" s="135"/>
      <c r="C59" s="135"/>
      <c r="D59" s="135"/>
      <c r="E59" s="135"/>
      <c r="F59" s="135"/>
      <c r="G59" s="135"/>
      <c r="H59" s="136"/>
      <c r="I59" s="135"/>
      <c r="J59" s="135"/>
      <c r="K59" s="137"/>
      <c r="L59" s="135"/>
      <c r="M59" s="135"/>
      <c r="N59" s="135"/>
    </row>
    <row r="60" spans="1:14" ht="15">
      <c r="A60" s="135"/>
      <c r="B60" s="135"/>
      <c r="C60" s="135"/>
      <c r="D60" s="135"/>
      <c r="E60" s="135"/>
      <c r="F60" s="135"/>
      <c r="G60" s="135"/>
      <c r="H60" s="136"/>
      <c r="I60" s="135"/>
      <c r="J60" s="135"/>
      <c r="K60" s="137"/>
      <c r="L60" s="135"/>
      <c r="M60" s="135"/>
      <c r="N60" s="135"/>
    </row>
    <row r="61" spans="1:14" ht="15">
      <c r="A61" s="135"/>
      <c r="B61" s="135"/>
      <c r="C61" s="135"/>
      <c r="D61" s="135"/>
      <c r="E61" s="135"/>
      <c r="F61" s="135"/>
      <c r="G61" s="135"/>
      <c r="H61" s="136"/>
      <c r="I61" s="135"/>
      <c r="J61" s="135"/>
      <c r="K61" s="137"/>
      <c r="L61" s="135"/>
      <c r="M61" s="135"/>
      <c r="N61" s="135"/>
    </row>
    <row r="62" spans="1:14" ht="15">
      <c r="A62" s="135"/>
      <c r="B62" s="135"/>
      <c r="C62" s="135"/>
      <c r="D62" s="135"/>
      <c r="E62" s="135"/>
      <c r="F62" s="135"/>
      <c r="G62" s="135"/>
      <c r="H62" s="136"/>
      <c r="I62" s="135"/>
      <c r="J62" s="135"/>
      <c r="K62" s="137"/>
      <c r="L62" s="135"/>
      <c r="M62" s="135"/>
      <c r="N62" s="135"/>
    </row>
    <row r="63" spans="1:14" ht="15">
      <c r="A63" s="135"/>
      <c r="B63" s="135"/>
      <c r="C63" s="135"/>
      <c r="D63" s="135"/>
      <c r="E63" s="135"/>
      <c r="F63" s="135"/>
      <c r="G63" s="135"/>
      <c r="H63" s="136"/>
      <c r="I63" s="135"/>
      <c r="J63" s="135"/>
      <c r="K63" s="137"/>
      <c r="L63" s="135"/>
      <c r="M63" s="135"/>
      <c r="N63" s="135"/>
    </row>
  </sheetData>
  <sheetProtection/>
  <mergeCells count="34">
    <mergeCell ref="A51:B54"/>
    <mergeCell ref="D54:E54"/>
    <mergeCell ref="A30:A36"/>
    <mergeCell ref="B30:B36"/>
    <mergeCell ref="A39:A47"/>
    <mergeCell ref="B39:B47"/>
    <mergeCell ref="C49:C50"/>
    <mergeCell ref="D49:D50"/>
    <mergeCell ref="E49:E50"/>
    <mergeCell ref="A49:A50"/>
    <mergeCell ref="B49:B50"/>
    <mergeCell ref="F1:H1"/>
    <mergeCell ref="I1:K1"/>
    <mergeCell ref="A14:A16"/>
    <mergeCell ref="B14:B16"/>
    <mergeCell ref="A18:A28"/>
    <mergeCell ref="B18:B28"/>
    <mergeCell ref="L1:N1"/>
    <mergeCell ref="A3:A8"/>
    <mergeCell ref="B3:B8"/>
    <mergeCell ref="A10:A12"/>
    <mergeCell ref="B10:B12"/>
    <mergeCell ref="A1:B2"/>
    <mergeCell ref="C1:E1"/>
    <mergeCell ref="J54:K54"/>
    <mergeCell ref="K49:K50"/>
    <mergeCell ref="M54:N54"/>
    <mergeCell ref="F49:F50"/>
    <mergeCell ref="G49:G50"/>
    <mergeCell ref="N49:N50"/>
    <mergeCell ref="H49:H50"/>
    <mergeCell ref="M49:M50"/>
    <mergeCell ref="G54:H54"/>
    <mergeCell ref="L49:L50"/>
  </mergeCells>
  <printOptions/>
  <pageMargins left="0" right="0" top="0" bottom="0" header="0" footer="0"/>
  <pageSetup fitToHeight="1" fitToWidth="1" horizontalDpi="600" verticalDpi="600" orientation="landscape" paperSize="8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bellentani</dc:creator>
  <cp:keywords/>
  <dc:description/>
  <cp:lastModifiedBy>IAL MO Federica Gherardi</cp:lastModifiedBy>
  <cp:lastPrinted>2017-04-06T09:33:20Z</cp:lastPrinted>
  <dcterms:created xsi:type="dcterms:W3CDTF">2011-10-21T09:22:13Z</dcterms:created>
  <dcterms:modified xsi:type="dcterms:W3CDTF">2017-04-11T13:29:54Z</dcterms:modified>
  <cp:category/>
  <cp:version/>
  <cp:contentType/>
  <cp:contentStatus/>
</cp:coreProperties>
</file>